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jodo\Documents\Sabacc\"/>
    </mc:Choice>
  </mc:AlternateContent>
  <xr:revisionPtr revIDLastSave="0" documentId="13_ncr:1_{214378DE-ADC1-4B31-BE31-03FC8D6DA255}" xr6:coauthVersionLast="47" xr6:coauthVersionMax="47" xr10:uidLastSave="{00000000-0000-0000-0000-000000000000}"/>
  <bookViews>
    <workbookView xWindow="-110" yWindow="-110" windowWidth="19420" windowHeight="10420" firstSheet="3" activeTab="7" xr2:uid="{9E0885B7-6392-4F9F-B1E9-CB9F2C997F74}"/>
  </bookViews>
  <sheets>
    <sheet name="Teams" sheetId="1" r:id="rId1"/>
    <sheet name="all games" sheetId="2" r:id="rId2"/>
    <sheet name="Players Empress" sheetId="3" r:id="rId3"/>
    <sheet name="Players Spike" sheetId="6" r:id="rId4"/>
    <sheet name="Players Coruscant" sheetId="7" r:id="rId5"/>
    <sheet name="Players Jhabacc" sheetId="5" r:id="rId6"/>
    <sheet name="Players Centran" sheetId="4" r:id="rId7"/>
    <sheet name="Player summery" sheetId="8" r:id="rId8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8" l="1"/>
  <c r="E49" i="8"/>
  <c r="F49" i="8"/>
  <c r="G49" i="8"/>
  <c r="C49" i="8"/>
  <c r="D48" i="8"/>
  <c r="E48" i="8"/>
  <c r="F48" i="8"/>
  <c r="G48" i="8"/>
  <c r="C48" i="8"/>
  <c r="G20" i="6"/>
  <c r="H20" i="6"/>
  <c r="I20" i="6"/>
  <c r="J20" i="6"/>
  <c r="F20" i="6"/>
  <c r="G40" i="6"/>
  <c r="H40" i="6"/>
  <c r="I40" i="6"/>
  <c r="J40" i="6"/>
  <c r="F40" i="6"/>
  <c r="G60" i="6"/>
  <c r="H60" i="6"/>
  <c r="I60" i="6"/>
  <c r="J60" i="6"/>
  <c r="F60" i="6"/>
  <c r="J80" i="6"/>
  <c r="I80" i="6"/>
  <c r="H80" i="6"/>
  <c r="G80" i="6"/>
  <c r="F80" i="6"/>
  <c r="G70" i="6"/>
  <c r="H70" i="6"/>
  <c r="I70" i="6"/>
  <c r="J70" i="6"/>
  <c r="F70" i="6"/>
  <c r="G50" i="6"/>
  <c r="H50" i="6"/>
  <c r="I50" i="6"/>
  <c r="J50" i="6"/>
  <c r="F50" i="6"/>
  <c r="G30" i="6"/>
  <c r="H30" i="6"/>
  <c r="I30" i="6"/>
  <c r="J30" i="6"/>
  <c r="F30" i="6"/>
  <c r="G10" i="6"/>
  <c r="H10" i="6"/>
  <c r="I10" i="6"/>
  <c r="J10" i="6"/>
  <c r="F10" i="6"/>
  <c r="G20" i="5"/>
  <c r="H20" i="5"/>
  <c r="I20" i="5"/>
  <c r="J20" i="5"/>
  <c r="F20" i="5"/>
  <c r="G40" i="5"/>
  <c r="H40" i="5"/>
  <c r="I40" i="5"/>
  <c r="J40" i="5"/>
  <c r="F40" i="5"/>
  <c r="G60" i="5"/>
  <c r="H60" i="5"/>
  <c r="I60" i="5"/>
  <c r="J60" i="5"/>
  <c r="F60" i="5"/>
  <c r="G80" i="5"/>
  <c r="H80" i="5"/>
  <c r="I80" i="5"/>
  <c r="J80" i="5"/>
  <c r="F80" i="5"/>
  <c r="G70" i="5"/>
  <c r="H70" i="5"/>
  <c r="I70" i="5"/>
  <c r="J70" i="5"/>
  <c r="F70" i="5"/>
  <c r="G50" i="5"/>
  <c r="H50" i="5"/>
  <c r="I50" i="5"/>
  <c r="J50" i="5"/>
  <c r="F50" i="5"/>
  <c r="G30" i="5"/>
  <c r="H30" i="5"/>
  <c r="I30" i="5"/>
  <c r="J30" i="5"/>
  <c r="F30" i="5"/>
  <c r="G10" i="5"/>
  <c r="H10" i="5"/>
  <c r="I10" i="5"/>
  <c r="J10" i="5"/>
  <c r="F10" i="5"/>
  <c r="G20" i="4"/>
  <c r="H20" i="4"/>
  <c r="I20" i="4"/>
  <c r="J20" i="4"/>
  <c r="F20" i="4"/>
  <c r="G40" i="4"/>
  <c r="H40" i="4"/>
  <c r="I40" i="4"/>
  <c r="J40" i="4"/>
  <c r="F40" i="4"/>
  <c r="G60" i="4"/>
  <c r="H60" i="4"/>
  <c r="I60" i="4"/>
  <c r="J60" i="4"/>
  <c r="F60" i="4"/>
  <c r="G80" i="4"/>
  <c r="H80" i="4"/>
  <c r="I80" i="4"/>
  <c r="J80" i="4"/>
  <c r="F80" i="4"/>
  <c r="G70" i="4"/>
  <c r="H70" i="4"/>
  <c r="I70" i="4"/>
  <c r="J70" i="4"/>
  <c r="F70" i="4"/>
  <c r="G50" i="4"/>
  <c r="H50" i="4"/>
  <c r="I50" i="4"/>
  <c r="J50" i="4"/>
  <c r="F50" i="4"/>
  <c r="G30" i="4"/>
  <c r="H30" i="4"/>
  <c r="I30" i="4"/>
  <c r="J30" i="4"/>
  <c r="F30" i="4"/>
  <c r="G10" i="4"/>
  <c r="H10" i="4"/>
  <c r="I10" i="4"/>
  <c r="J10" i="4"/>
  <c r="F10" i="4"/>
  <c r="G20" i="7"/>
  <c r="H20" i="7"/>
  <c r="I20" i="7"/>
  <c r="J20" i="7"/>
  <c r="F20" i="7"/>
  <c r="G40" i="7"/>
  <c r="H40" i="7"/>
  <c r="I40" i="7"/>
  <c r="J40" i="7"/>
  <c r="F40" i="7"/>
  <c r="G60" i="7"/>
  <c r="H60" i="7"/>
  <c r="I60" i="7"/>
  <c r="J60" i="7"/>
  <c r="F60" i="7"/>
  <c r="G80" i="7"/>
  <c r="H80" i="7"/>
  <c r="I80" i="7"/>
  <c r="J80" i="7"/>
  <c r="F80" i="7"/>
  <c r="G90" i="7"/>
  <c r="H90" i="7"/>
  <c r="I90" i="7"/>
  <c r="J90" i="7"/>
  <c r="F90" i="7"/>
  <c r="G70" i="7"/>
  <c r="H70" i="7"/>
  <c r="I70" i="7"/>
  <c r="J70" i="7"/>
  <c r="F70" i="7"/>
  <c r="J50" i="7"/>
  <c r="I50" i="7"/>
  <c r="H50" i="7"/>
  <c r="G50" i="7"/>
  <c r="F50" i="7"/>
  <c r="G30" i="7"/>
  <c r="H30" i="7"/>
  <c r="I30" i="7"/>
  <c r="J30" i="7"/>
  <c r="F30" i="7"/>
  <c r="J10" i="7"/>
  <c r="I10" i="7"/>
  <c r="H10" i="7"/>
  <c r="G10" i="7"/>
  <c r="F10" i="7"/>
  <c r="J10" i="3"/>
  <c r="G90" i="3"/>
  <c r="H90" i="3"/>
  <c r="I90" i="3"/>
  <c r="J90" i="3"/>
  <c r="F90" i="3"/>
  <c r="J80" i="3"/>
  <c r="I80" i="3"/>
  <c r="H80" i="3"/>
  <c r="G80" i="3"/>
  <c r="F80" i="3"/>
  <c r="G70" i="3"/>
  <c r="H70" i="3"/>
  <c r="I70" i="3"/>
  <c r="J70" i="3"/>
  <c r="F70" i="3"/>
  <c r="G60" i="3"/>
  <c r="H60" i="3"/>
  <c r="I60" i="3"/>
  <c r="J60" i="3"/>
  <c r="F60" i="3"/>
  <c r="G50" i="3"/>
  <c r="H50" i="3"/>
  <c r="I50" i="3"/>
  <c r="J50" i="3"/>
  <c r="F50" i="3"/>
  <c r="G40" i="3"/>
  <c r="H40" i="3"/>
  <c r="I40" i="3"/>
  <c r="J40" i="3"/>
  <c r="F40" i="3"/>
  <c r="F30" i="3"/>
  <c r="G30" i="3"/>
  <c r="H30" i="3"/>
  <c r="I30" i="3"/>
  <c r="J30" i="3"/>
  <c r="G20" i="3"/>
  <c r="H20" i="3"/>
  <c r="I20" i="3"/>
  <c r="J20" i="3"/>
  <c r="F20" i="3"/>
  <c r="G10" i="3"/>
  <c r="H10" i="3"/>
  <c r="I10" i="3"/>
  <c r="F10" i="3"/>
  <c r="G23" i="2" l="1"/>
  <c r="R23" i="2"/>
  <c r="S23" i="2"/>
  <c r="T23" i="2"/>
  <c r="G24" i="2"/>
  <c r="R24" i="2"/>
  <c r="S24" i="2"/>
  <c r="T24" i="2"/>
  <c r="G25" i="2"/>
  <c r="R25" i="2"/>
  <c r="S25" i="2"/>
  <c r="T25" i="2"/>
  <c r="F25" i="2"/>
  <c r="F24" i="2"/>
  <c r="F23" i="2"/>
  <c r="F14" i="1" l="1"/>
  <c r="G14" i="1"/>
  <c r="H14" i="1"/>
  <c r="I14" i="1"/>
  <c r="J14" i="1"/>
  <c r="F13" i="1"/>
  <c r="G13" i="1"/>
  <c r="H13" i="1"/>
  <c r="I13" i="1"/>
  <c r="J13" i="1"/>
  <c r="F12" i="1"/>
  <c r="G12" i="1"/>
  <c r="H12" i="1"/>
  <c r="I12" i="1"/>
  <c r="J12" i="1"/>
  <c r="E12" i="1"/>
  <c r="E13" i="1"/>
  <c r="E14" i="1"/>
  <c r="F11" i="1"/>
  <c r="G11" i="1"/>
  <c r="H11" i="1"/>
  <c r="I11" i="1"/>
  <c r="J11" i="1"/>
  <c r="E11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<sst xmlns="http://schemas.openxmlformats.org/spreadsheetml/2006/main" count="811" uniqueCount="199">
  <si>
    <t>Team</t>
  </si>
  <si>
    <t>Wins</t>
  </si>
  <si>
    <t>Losses</t>
  </si>
  <si>
    <t>Draws</t>
  </si>
  <si>
    <t>Kills</t>
  </si>
  <si>
    <t>Death</t>
  </si>
  <si>
    <t>Coins games</t>
  </si>
  <si>
    <t>Stave games</t>
  </si>
  <si>
    <t>Saber games</t>
  </si>
  <si>
    <t>Flask games</t>
  </si>
  <si>
    <t>Games played</t>
  </si>
  <si>
    <t>Corellian Spike</t>
  </si>
  <si>
    <t>Jhabacc</t>
  </si>
  <si>
    <t>Centran</t>
  </si>
  <si>
    <t>Empress Teta</t>
  </si>
  <si>
    <t>Coruscant Shift</t>
  </si>
  <si>
    <t>Death/ game</t>
  </si>
  <si>
    <t>Coins/ game</t>
  </si>
  <si>
    <t>Staves/  games</t>
  </si>
  <si>
    <t>Sabers/ games</t>
  </si>
  <si>
    <t>Flasks/ games</t>
  </si>
  <si>
    <t>Kills/ game</t>
  </si>
  <si>
    <t>Match up</t>
  </si>
  <si>
    <t>Map</t>
  </si>
  <si>
    <t>Hosting team (GE)</t>
  </si>
  <si>
    <t>Win</t>
  </si>
  <si>
    <t>Flip</t>
  </si>
  <si>
    <t>Nr. of full phases</t>
  </si>
  <si>
    <t>Phases for GE</t>
  </si>
  <si>
    <t>Phases for NR</t>
  </si>
  <si>
    <t>GE Flasks</t>
  </si>
  <si>
    <t>GE Sabers</t>
  </si>
  <si>
    <t>GE Staves</t>
  </si>
  <si>
    <t>GE Coins</t>
  </si>
  <si>
    <t>NR Flasks</t>
  </si>
  <si>
    <t>NR Sabers</t>
  </si>
  <si>
    <t>NR Staves</t>
  </si>
  <si>
    <t>NR Coins</t>
  </si>
  <si>
    <t>Total kills</t>
  </si>
  <si>
    <t>GE kills</t>
  </si>
  <si>
    <t>NR kills</t>
  </si>
  <si>
    <t>Coach used</t>
  </si>
  <si>
    <t>Cast</t>
  </si>
  <si>
    <t>Special</t>
  </si>
  <si>
    <t>Empress vs Centran</t>
  </si>
  <si>
    <t>Nadiri</t>
  </si>
  <si>
    <t>Empress</t>
  </si>
  <si>
    <t>No</t>
  </si>
  <si>
    <t>Evo</t>
  </si>
  <si>
    <t>Empress vs Jhabacc</t>
  </si>
  <si>
    <t>Yavin</t>
  </si>
  <si>
    <t>Yes</t>
  </si>
  <si>
    <t>Loumeun + Silence</t>
  </si>
  <si>
    <t>Spike vs Centran</t>
  </si>
  <si>
    <t>Spike</t>
  </si>
  <si>
    <t>Aayla + Graf</t>
  </si>
  <si>
    <t>Spike vs Coruscant</t>
  </si>
  <si>
    <t>Forstar</t>
  </si>
  <si>
    <t>Coruscant</t>
  </si>
  <si>
    <t>Spike vs Empress</t>
  </si>
  <si>
    <t>Graf + Silence</t>
  </si>
  <si>
    <t>David 68 AI</t>
  </si>
  <si>
    <t>Jhabacc vs Coruscant</t>
  </si>
  <si>
    <t>Esseles</t>
  </si>
  <si>
    <t>Loumeun</t>
  </si>
  <si>
    <t>Kronos leads the board</t>
  </si>
  <si>
    <t>Centran vs Coruscant</t>
  </si>
  <si>
    <t>Loumeun + Graf</t>
  </si>
  <si>
    <t>1st tie game</t>
  </si>
  <si>
    <t>Spike vs Jhabacc</t>
  </si>
  <si>
    <t>Empress vs Coruscant</t>
  </si>
  <si>
    <t>Aayla + Marcello</t>
  </si>
  <si>
    <t>Lower tier won</t>
  </si>
  <si>
    <t>Same</t>
  </si>
  <si>
    <t>Jhabacc vs Centran</t>
  </si>
  <si>
    <t>Evo + Graf</t>
  </si>
  <si>
    <t>Evo + Aayla</t>
  </si>
  <si>
    <t>6/20 lower tier won + 1 split</t>
  </si>
  <si>
    <t>7/20</t>
  </si>
  <si>
    <t>Name</t>
  </si>
  <si>
    <t>Assists</t>
  </si>
  <si>
    <t>Tier</t>
  </si>
  <si>
    <t>Cap ship</t>
  </si>
  <si>
    <t>AI</t>
  </si>
  <si>
    <t>Comment</t>
  </si>
  <si>
    <t>Mean</t>
  </si>
  <si>
    <t xml:space="preserve">Min </t>
  </si>
  <si>
    <t>Max</t>
  </si>
  <si>
    <t>Schneeflockchen</t>
  </si>
  <si>
    <t>MacelloPozzi</t>
  </si>
  <si>
    <t>Hail Sagan</t>
  </si>
  <si>
    <t>Erisi</t>
  </si>
  <si>
    <t>David_PL</t>
  </si>
  <si>
    <t>Aayla Insecura</t>
  </si>
  <si>
    <t>Phoenix zwei</t>
  </si>
  <si>
    <t>MerryFace</t>
  </si>
  <si>
    <t>NomadWarrior</t>
  </si>
  <si>
    <t>Saber</t>
  </si>
  <si>
    <t>Flask</t>
  </si>
  <si>
    <t>Stave</t>
  </si>
  <si>
    <t>Coin</t>
  </si>
  <si>
    <t>Match</t>
  </si>
  <si>
    <t>Empress vs Centran - GE</t>
  </si>
  <si>
    <t>Empress vs Centran - NR</t>
  </si>
  <si>
    <t>Disconnect</t>
  </si>
  <si>
    <t>Silence</t>
  </si>
  <si>
    <t>Dathka</t>
  </si>
  <si>
    <t>Fluvius</t>
  </si>
  <si>
    <t>Maize</t>
  </si>
  <si>
    <t>Edmond</t>
  </si>
  <si>
    <t>Satake</t>
  </si>
  <si>
    <t>Scorer</t>
  </si>
  <si>
    <t>TK9241</t>
  </si>
  <si>
    <t>Empress vs Jhabacc - GE</t>
  </si>
  <si>
    <t>Empress vs Jhabacc - NR</t>
  </si>
  <si>
    <t>Graf Luka5</t>
  </si>
  <si>
    <t>Lions</t>
  </si>
  <si>
    <t>Heresy</t>
  </si>
  <si>
    <t>Flying Llama</t>
  </si>
  <si>
    <t>Doge</t>
  </si>
  <si>
    <t>Haysun</t>
  </si>
  <si>
    <t>Kronos Saryn</t>
  </si>
  <si>
    <t>Billy Keystronkes</t>
  </si>
  <si>
    <t>Centran vs Spike - GE</t>
  </si>
  <si>
    <t>Centran vs Spike - NR</t>
  </si>
  <si>
    <t>Darkblade</t>
  </si>
  <si>
    <t>Fabian</t>
  </si>
  <si>
    <t>Sharper</t>
  </si>
  <si>
    <t>ScaryFa5t</t>
  </si>
  <si>
    <t>DecoyTango</t>
  </si>
  <si>
    <t>Humunkulus</t>
  </si>
  <si>
    <t>OMF-Royal</t>
  </si>
  <si>
    <t>Loumeun has 0 cap ship</t>
  </si>
  <si>
    <t>Spike vs Coruscant Shift - GE</t>
  </si>
  <si>
    <t>Spike vs Coruscant Shift - NR</t>
  </si>
  <si>
    <t>Trevor</t>
  </si>
  <si>
    <t>Dalek</t>
  </si>
  <si>
    <t>Raven</t>
  </si>
  <si>
    <t>Witch Doctor</t>
  </si>
  <si>
    <t>Miska</t>
  </si>
  <si>
    <t>Paddy</t>
  </si>
  <si>
    <t>TomateC</t>
  </si>
  <si>
    <t>Dylan</t>
  </si>
  <si>
    <t>Lewis</t>
  </si>
  <si>
    <t>Spike vs Empress - GE</t>
  </si>
  <si>
    <t>Spike vs Empress - NR</t>
  </si>
  <si>
    <t>Centran vs Coruscant - GE</t>
  </si>
  <si>
    <t>Centran vs Coruscant - NR</t>
  </si>
  <si>
    <t>Centran vs Jhabacc - GE</t>
  </si>
  <si>
    <t>Centran vs Jhabacc - NR</t>
  </si>
  <si>
    <t>Coruscant vs Jhabacc - GE</t>
  </si>
  <si>
    <t>Coruscant vs Jhabacc - NR</t>
  </si>
  <si>
    <t>Empress vs Coruscant - GE</t>
  </si>
  <si>
    <t>Empress vs Coruscant - NR</t>
  </si>
  <si>
    <t>Match remaining time [min]</t>
  </si>
  <si>
    <t>Player summery</t>
  </si>
  <si>
    <t>Kills/game</t>
  </si>
  <si>
    <t xml:space="preserve">Death/game </t>
  </si>
  <si>
    <t>Assists/game</t>
  </si>
  <si>
    <t>AI/game</t>
  </si>
  <si>
    <t>Cap ship/game</t>
  </si>
  <si>
    <t>Schnee</t>
  </si>
  <si>
    <t>MarcelloPozzi</t>
  </si>
  <si>
    <t>NoradWarrior</t>
  </si>
  <si>
    <t>Trevorrevenge</t>
  </si>
  <si>
    <t>WitchDoctor</t>
  </si>
  <si>
    <t>Mishka</t>
  </si>
  <si>
    <t xml:space="preserve">Paddy </t>
  </si>
  <si>
    <t>Jhabacc vs Centran - GE</t>
  </si>
  <si>
    <t>Jhabacc vs Centran - NR</t>
  </si>
  <si>
    <t>TK has 0 death</t>
  </si>
  <si>
    <t>Spike vs Jhabacc - GE</t>
  </si>
  <si>
    <t>Spike vs Jhabacc - NR</t>
  </si>
  <si>
    <t>OMF_Royal</t>
  </si>
  <si>
    <t>GrafLuka5</t>
  </si>
  <si>
    <t>FlyingLlama</t>
  </si>
  <si>
    <t>BillyKeystrokes</t>
  </si>
  <si>
    <t>Hadysun</t>
  </si>
  <si>
    <t>Minimum</t>
  </si>
  <si>
    <t>Maximum</t>
  </si>
  <si>
    <t>Awards</t>
  </si>
  <si>
    <t>1.</t>
  </si>
  <si>
    <t>2.</t>
  </si>
  <si>
    <t>3.</t>
  </si>
  <si>
    <t>81195 - Sagan</t>
  </si>
  <si>
    <t>6.7 - Dalek</t>
  </si>
  <si>
    <t>6.5 - Erisi</t>
  </si>
  <si>
    <t>0.3 - Lions &amp; Dalek</t>
  </si>
  <si>
    <t xml:space="preserve">- </t>
  </si>
  <si>
    <t>1 - NomadWarrior</t>
  </si>
  <si>
    <t>77920 - WitchDoctor</t>
  </si>
  <si>
    <t>53.4 - WitchDoctor</t>
  </si>
  <si>
    <t>43.6 - TomateC</t>
  </si>
  <si>
    <t>59.5 - David_PL</t>
  </si>
  <si>
    <t>81005 - David_PL</t>
  </si>
  <si>
    <t>8 - Fluvius</t>
  </si>
  <si>
    <t>6.7 - Schnee</t>
  </si>
  <si>
    <t>5.5 Trevor</t>
  </si>
  <si>
    <t>10 - Marcello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</si>
</sst>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1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2" borderId="1" xfId="0" applyNumberFormat="1" applyFont="1" applyFill="1" applyBorder="1"/>
    <xf numFmtId="2" fontId="2" fillId="0" borderId="1" xfId="0" applyNumberFormat="1" applyFont="1" applyBorder="1"/>
    <xf numFmtId="2" fontId="0" fillId="0" borderId="0" xfId="0" applyNumberFormat="1"/>
    <xf numFmtId="0" fontId="3" fillId="0" borderId="1" xfId="0" applyFont="1" applyBorder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0" xfId="0" applyFill="1"/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1" fillId="0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horizontal="left"/>
    </xf>
    <xf numFmtId="2" fontId="0" fillId="4" borderId="0" xfId="0" applyNumberFormat="1" applyFill="1"/>
    <xf numFmtId="0" fontId="0" fillId="4" borderId="2" xfId="0" applyFill="1" applyBorder="1"/>
    <xf numFmtId="2" fontId="0" fillId="4" borderId="2" xfId="0" applyNumberFormat="1" applyFill="1" applyBorder="1"/>
    <xf numFmtId="16" fontId="0" fillId="4" borderId="0" xfId="0" quotePrefix="1" applyNumberFormat="1" applyFill="1"/>
    <xf numFmtId="0" fontId="2" fillId="4" borderId="1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4" borderId="0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164" fontId="0" fillId="4" borderId="0" xfId="0" applyNumberFormat="1" applyFill="1"/>
    <xf numFmtId="1" fontId="0" fillId="4" borderId="1" xfId="0" applyNumberFormat="1" applyFill="1" applyBorder="1"/>
    <xf numFmtId="0" fontId="0" fillId="4" borderId="1" xfId="0" applyFill="1" applyBorder="1"/>
    <xf numFmtId="164" fontId="1" fillId="0" borderId="1" xfId="0" applyNumberFormat="1" applyFont="1" applyBorder="1" applyAlignment="1">
      <alignment vertical="center" wrapText="1"/>
    </xf>
    <xf numFmtId="164" fontId="0" fillId="4" borderId="1" xfId="0" applyNumberFormat="1" applyFill="1" applyBorder="1"/>
    <xf numFmtId="0" fontId="1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5" fillId="4" borderId="0" xfId="0" applyFont="1" applyFill="1"/>
    <xf numFmtId="0" fontId="0" fillId="3" borderId="1" xfId="0" applyFill="1" applyBorder="1"/>
    <xf numFmtId="164" fontId="0" fillId="4" borderId="2" xfId="0" applyNumberFormat="1" applyFill="1" applyBorder="1"/>
    <xf numFmtId="164" fontId="0" fillId="5" borderId="1" xfId="0" applyNumberFormat="1" applyFill="1" applyBorder="1"/>
    <xf numFmtId="164" fontId="1" fillId="0" borderId="3" xfId="0" applyNumberFormat="1" applyFont="1" applyBorder="1" applyAlignment="1">
      <alignment vertical="center" wrapText="1"/>
    </xf>
    <xf numFmtId="0" fontId="0" fillId="4" borderId="0" xfId="0" applyFill="1" applyBorder="1"/>
    <xf numFmtId="0" fontId="0" fillId="4" borderId="2" xfId="0" quotePrefix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001-4828-4AA7-A34B-9C746BE8B73B}">
  <dimension ref="A1:K19"/>
  <sheetViews>
    <sheetView workbookViewId="0">
      <selection activeCell="F16" sqref="F16"/>
    </sheetView>
  </sheetViews>
  <sheetFormatPr defaultRowHeight="14.5" x14ac:dyDescent="0.35"/>
  <cols>
    <col min="1" max="1" width="14.453125" style="21" customWidth="1"/>
    <col min="2" max="4" width="0" style="21" hidden="1" customWidth="1"/>
    <col min="5" max="5" width="7.7265625" style="21" customWidth="1"/>
    <col min="6" max="16384" width="8.7265625" style="21"/>
  </cols>
  <sheetData>
    <row r="1" spans="1:11" ht="27" thickBot="1" x14ac:dyDescent="0.4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</row>
    <row r="2" spans="1:11" ht="15" thickBot="1" x14ac:dyDescent="0.4">
      <c r="A2" s="34" t="s">
        <v>11</v>
      </c>
      <c r="B2" s="38">
        <v>3</v>
      </c>
      <c r="C2" s="38">
        <v>0</v>
      </c>
      <c r="D2" s="38">
        <v>0</v>
      </c>
      <c r="E2" s="38">
        <v>79</v>
      </c>
      <c r="F2" s="38">
        <v>91</v>
      </c>
      <c r="G2" s="38">
        <v>4</v>
      </c>
      <c r="H2" s="38">
        <v>10</v>
      </c>
      <c r="I2" s="38">
        <v>6</v>
      </c>
      <c r="J2" s="38">
        <v>20</v>
      </c>
      <c r="K2" s="38">
        <v>8</v>
      </c>
    </row>
    <row r="3" spans="1:11" ht="15" thickBot="1" x14ac:dyDescent="0.4">
      <c r="A3" s="34" t="s">
        <v>12</v>
      </c>
      <c r="B3" s="38">
        <v>1</v>
      </c>
      <c r="C3" s="38">
        <v>1</v>
      </c>
      <c r="D3" s="38">
        <v>0</v>
      </c>
      <c r="E3" s="38">
        <v>59</v>
      </c>
      <c r="F3" s="38">
        <v>118</v>
      </c>
      <c r="G3" s="38">
        <v>11</v>
      </c>
      <c r="H3" s="38">
        <v>9</v>
      </c>
      <c r="I3" s="38">
        <v>6</v>
      </c>
      <c r="J3" s="38">
        <v>14</v>
      </c>
      <c r="K3" s="38">
        <v>8</v>
      </c>
    </row>
    <row r="4" spans="1:11" ht="15" thickBot="1" x14ac:dyDescent="0.4">
      <c r="A4" s="34" t="s">
        <v>13</v>
      </c>
      <c r="B4" s="38">
        <v>0</v>
      </c>
      <c r="C4" s="38">
        <v>2</v>
      </c>
      <c r="D4" s="38">
        <v>1</v>
      </c>
      <c r="E4" s="38">
        <v>84</v>
      </c>
      <c r="F4" s="38">
        <v>115</v>
      </c>
      <c r="G4" s="38">
        <v>16</v>
      </c>
      <c r="H4" s="38">
        <v>4</v>
      </c>
      <c r="I4" s="38">
        <v>13</v>
      </c>
      <c r="J4" s="38">
        <v>7</v>
      </c>
      <c r="K4" s="38">
        <v>8</v>
      </c>
    </row>
    <row r="5" spans="1:11" ht="15" thickBot="1" x14ac:dyDescent="0.4">
      <c r="A5" s="34" t="s">
        <v>14</v>
      </c>
      <c r="B5" s="38">
        <v>2</v>
      </c>
      <c r="C5" s="38">
        <v>1</v>
      </c>
      <c r="D5" s="38">
        <v>0</v>
      </c>
      <c r="E5" s="38">
        <v>143</v>
      </c>
      <c r="F5" s="38">
        <v>118</v>
      </c>
      <c r="G5" s="38">
        <v>12</v>
      </c>
      <c r="H5" s="38">
        <v>4</v>
      </c>
      <c r="I5" s="38">
        <v>15</v>
      </c>
      <c r="J5" s="38">
        <v>9</v>
      </c>
      <c r="K5" s="38">
        <v>8</v>
      </c>
    </row>
    <row r="6" spans="1:11" ht="15" thickBot="1" x14ac:dyDescent="0.4">
      <c r="A6" s="34" t="s">
        <v>15</v>
      </c>
      <c r="B6" s="38">
        <v>0</v>
      </c>
      <c r="C6" s="38">
        <v>2</v>
      </c>
      <c r="D6" s="38">
        <v>1</v>
      </c>
      <c r="E6" s="38">
        <v>88</v>
      </c>
      <c r="F6" s="38">
        <v>118</v>
      </c>
      <c r="G6" s="41">
        <v>5</v>
      </c>
      <c r="H6" s="42">
        <v>11</v>
      </c>
      <c r="I6" s="42">
        <v>13</v>
      </c>
      <c r="J6" s="42">
        <v>11</v>
      </c>
      <c r="K6" s="38">
        <v>8</v>
      </c>
    </row>
    <row r="8" spans="1:11" ht="15" thickBot="1" x14ac:dyDescent="0.4"/>
    <row r="9" spans="1:11" ht="27" thickBot="1" x14ac:dyDescent="0.4">
      <c r="A9" s="37" t="s">
        <v>0</v>
      </c>
      <c r="B9" s="37" t="s">
        <v>1</v>
      </c>
      <c r="C9" s="37" t="s">
        <v>2</v>
      </c>
      <c r="D9" s="37" t="s">
        <v>3</v>
      </c>
      <c r="E9" s="37" t="s">
        <v>21</v>
      </c>
      <c r="F9" s="37" t="s">
        <v>16</v>
      </c>
      <c r="G9" s="37" t="s">
        <v>17</v>
      </c>
      <c r="H9" s="37" t="s">
        <v>18</v>
      </c>
      <c r="I9" s="37" t="s">
        <v>19</v>
      </c>
      <c r="J9" s="37" t="s">
        <v>20</v>
      </c>
      <c r="K9" s="37" t="s">
        <v>10</v>
      </c>
    </row>
    <row r="10" spans="1:11" ht="15" thickBot="1" x14ac:dyDescent="0.4">
      <c r="A10" s="34" t="s">
        <v>11</v>
      </c>
      <c r="B10" s="38">
        <v>3</v>
      </c>
      <c r="C10" s="38">
        <v>0</v>
      </c>
      <c r="D10" s="38">
        <v>0</v>
      </c>
      <c r="E10" s="39">
        <f>E2/$K2</f>
        <v>9.875</v>
      </c>
      <c r="F10" s="39">
        <f t="shared" ref="F10:J10" si="0">F2/$K2</f>
        <v>11.375</v>
      </c>
      <c r="G10" s="39">
        <f t="shared" si="0"/>
        <v>0.5</v>
      </c>
      <c r="H10" s="39">
        <f t="shared" si="0"/>
        <v>1.25</v>
      </c>
      <c r="I10" s="39">
        <f t="shared" si="0"/>
        <v>0.75</v>
      </c>
      <c r="J10" s="39">
        <f t="shared" si="0"/>
        <v>2.5</v>
      </c>
      <c r="K10" s="38">
        <v>8</v>
      </c>
    </row>
    <row r="11" spans="1:11" ht="15" thickBot="1" x14ac:dyDescent="0.4">
      <c r="A11" s="34" t="s">
        <v>12</v>
      </c>
      <c r="B11" s="38">
        <v>1</v>
      </c>
      <c r="C11" s="38">
        <v>1</v>
      </c>
      <c r="D11" s="38">
        <v>0</v>
      </c>
      <c r="E11" s="39">
        <f>E3/$K3</f>
        <v>7.375</v>
      </c>
      <c r="F11" s="39">
        <f t="shared" ref="F11:J11" si="1">F3/$K3</f>
        <v>14.75</v>
      </c>
      <c r="G11" s="39">
        <f t="shared" si="1"/>
        <v>1.375</v>
      </c>
      <c r="H11" s="39">
        <f t="shared" si="1"/>
        <v>1.125</v>
      </c>
      <c r="I11" s="39">
        <f t="shared" si="1"/>
        <v>0.75</v>
      </c>
      <c r="J11" s="39">
        <f t="shared" si="1"/>
        <v>1.75</v>
      </c>
      <c r="K11" s="38">
        <v>8</v>
      </c>
    </row>
    <row r="12" spans="1:11" ht="15" thickBot="1" x14ac:dyDescent="0.4">
      <c r="A12" s="34" t="s">
        <v>13</v>
      </c>
      <c r="B12" s="38">
        <v>0</v>
      </c>
      <c r="C12" s="38">
        <v>2</v>
      </c>
      <c r="D12" s="38">
        <v>1</v>
      </c>
      <c r="E12" s="39">
        <f t="shared" ref="E12:J14" si="2">E4/$K4</f>
        <v>10.5</v>
      </c>
      <c r="F12" s="39">
        <f t="shared" si="2"/>
        <v>14.375</v>
      </c>
      <c r="G12" s="39">
        <f t="shared" si="2"/>
        <v>2</v>
      </c>
      <c r="H12" s="39">
        <f t="shared" si="2"/>
        <v>0.5</v>
      </c>
      <c r="I12" s="39">
        <f t="shared" si="2"/>
        <v>1.625</v>
      </c>
      <c r="J12" s="39">
        <f t="shared" si="2"/>
        <v>0.875</v>
      </c>
      <c r="K12" s="38">
        <v>8</v>
      </c>
    </row>
    <row r="13" spans="1:11" ht="15" thickBot="1" x14ac:dyDescent="0.4">
      <c r="A13" s="34" t="s">
        <v>14</v>
      </c>
      <c r="B13" s="38">
        <v>2</v>
      </c>
      <c r="C13" s="38">
        <v>1</v>
      </c>
      <c r="D13" s="38">
        <v>0</v>
      </c>
      <c r="E13" s="39">
        <f t="shared" si="2"/>
        <v>17.875</v>
      </c>
      <c r="F13" s="39">
        <f t="shared" si="2"/>
        <v>14.75</v>
      </c>
      <c r="G13" s="39">
        <f t="shared" si="2"/>
        <v>1.5</v>
      </c>
      <c r="H13" s="39">
        <f t="shared" si="2"/>
        <v>0.5</v>
      </c>
      <c r="I13" s="39">
        <f t="shared" si="2"/>
        <v>1.875</v>
      </c>
      <c r="J13" s="39">
        <f t="shared" si="2"/>
        <v>1.125</v>
      </c>
      <c r="K13" s="38">
        <v>8</v>
      </c>
    </row>
    <row r="14" spans="1:11" ht="15" thickBot="1" x14ac:dyDescent="0.4">
      <c r="A14" s="34" t="s">
        <v>15</v>
      </c>
      <c r="B14" s="38">
        <v>0</v>
      </c>
      <c r="C14" s="38">
        <v>2</v>
      </c>
      <c r="D14" s="38">
        <v>1</v>
      </c>
      <c r="E14" s="39">
        <f t="shared" si="2"/>
        <v>11</v>
      </c>
      <c r="F14" s="39">
        <f t="shared" si="2"/>
        <v>14.75</v>
      </c>
      <c r="G14" s="39">
        <f t="shared" si="2"/>
        <v>0.625</v>
      </c>
      <c r="H14" s="39">
        <f t="shared" si="2"/>
        <v>1.375</v>
      </c>
      <c r="I14" s="39">
        <f t="shared" si="2"/>
        <v>1.625</v>
      </c>
      <c r="J14" s="39">
        <f t="shared" si="2"/>
        <v>1.375</v>
      </c>
      <c r="K14" s="38">
        <v>8</v>
      </c>
    </row>
    <row r="17" spans="7:9" x14ac:dyDescent="0.35">
      <c r="G17" s="40"/>
    </row>
    <row r="18" spans="7:9" x14ac:dyDescent="0.35">
      <c r="H18" s="40"/>
    </row>
    <row r="19" spans="7:9" x14ac:dyDescent="0.35">
      <c r="I19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1C73-13C1-409F-BFDB-24999562C4C2}">
  <dimension ref="A1:DN128"/>
  <sheetViews>
    <sheetView topLeftCell="K1" workbookViewId="0">
      <pane ySplit="1" topLeftCell="A7" activePane="bottomLeft" state="frozen"/>
      <selection activeCell="D1" sqref="D1"/>
      <selection pane="bottomLeft" activeCell="X23" sqref="X23"/>
    </sheetView>
  </sheetViews>
  <sheetFormatPr defaultRowHeight="14.5" x14ac:dyDescent="0.35"/>
  <cols>
    <col min="1" max="1" width="21.54296875" style="2" customWidth="1"/>
    <col min="3" max="3" width="11" customWidth="1"/>
    <col min="4" max="4" width="11.26953125" customWidth="1"/>
    <col min="5" max="5" width="10.453125" customWidth="1"/>
    <col min="6" max="6" width="9.1796875" style="17"/>
    <col min="23" max="23" width="17.7265625" customWidth="1"/>
    <col min="24" max="24" width="21" customWidth="1"/>
    <col min="25" max="118" width="8.7265625" style="21"/>
  </cols>
  <sheetData>
    <row r="1" spans="1:118" ht="52.5" thickBot="1" x14ac:dyDescent="0.4">
      <c r="A1" s="3" t="s">
        <v>22</v>
      </c>
      <c r="B1" s="3" t="s">
        <v>23</v>
      </c>
      <c r="C1" s="3" t="s">
        <v>24</v>
      </c>
      <c r="D1" s="3" t="s">
        <v>25</v>
      </c>
      <c r="E1" s="3" t="s">
        <v>26</v>
      </c>
      <c r="F1" s="12" t="s">
        <v>154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72</v>
      </c>
      <c r="W1" s="3" t="s">
        <v>42</v>
      </c>
      <c r="X1" s="3" t="s">
        <v>43</v>
      </c>
      <c r="Y1" s="36"/>
      <c r="Z1" s="36"/>
      <c r="AA1" s="36"/>
    </row>
    <row r="2" spans="1:118" s="8" customFormat="1" ht="15" thickBot="1" x14ac:dyDescent="0.4">
      <c r="A2" s="7" t="s">
        <v>44</v>
      </c>
      <c r="B2" s="7" t="s">
        <v>45</v>
      </c>
      <c r="C2" s="7" t="s">
        <v>46</v>
      </c>
      <c r="D2" s="7" t="s">
        <v>46</v>
      </c>
      <c r="E2" s="7" t="s">
        <v>13</v>
      </c>
      <c r="F2" s="13">
        <v>13.18</v>
      </c>
      <c r="G2" s="7">
        <v>8</v>
      </c>
      <c r="H2" s="7">
        <v>4</v>
      </c>
      <c r="I2" s="7">
        <v>4</v>
      </c>
      <c r="J2" s="7">
        <v>1</v>
      </c>
      <c r="K2" s="7">
        <v>2</v>
      </c>
      <c r="L2" s="7">
        <v>1</v>
      </c>
      <c r="M2" s="7">
        <v>1</v>
      </c>
      <c r="N2" s="7">
        <v>0</v>
      </c>
      <c r="O2" s="7">
        <v>2</v>
      </c>
      <c r="P2" s="7">
        <v>1</v>
      </c>
      <c r="Q2" s="7">
        <v>2</v>
      </c>
      <c r="R2" s="7">
        <v>51</v>
      </c>
      <c r="S2" s="7">
        <v>27</v>
      </c>
      <c r="T2" s="7">
        <v>24</v>
      </c>
      <c r="U2" s="7" t="s">
        <v>47</v>
      </c>
      <c r="V2" s="7" t="s">
        <v>47</v>
      </c>
      <c r="W2" s="7" t="s">
        <v>48</v>
      </c>
      <c r="X2" s="7"/>
      <c r="Y2" s="36"/>
      <c r="Z2" s="36"/>
      <c r="AA2" s="36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</row>
    <row r="3" spans="1:118" ht="15" thickBot="1" x14ac:dyDescent="0.4">
      <c r="A3" s="4" t="s">
        <v>44</v>
      </c>
      <c r="B3" s="4" t="s">
        <v>45</v>
      </c>
      <c r="C3" s="4" t="s">
        <v>13</v>
      </c>
      <c r="D3" s="4" t="s">
        <v>46</v>
      </c>
      <c r="E3" s="4" t="s">
        <v>13</v>
      </c>
      <c r="F3" s="14">
        <v>14.38</v>
      </c>
      <c r="G3" s="4">
        <v>6</v>
      </c>
      <c r="H3" s="4">
        <v>3</v>
      </c>
      <c r="I3" s="4">
        <v>3</v>
      </c>
      <c r="J3" s="4">
        <v>1</v>
      </c>
      <c r="K3" s="4">
        <v>1</v>
      </c>
      <c r="L3" s="4">
        <v>1</v>
      </c>
      <c r="M3" s="4">
        <v>2</v>
      </c>
      <c r="N3" s="4">
        <v>1</v>
      </c>
      <c r="O3" s="4">
        <v>2</v>
      </c>
      <c r="P3" s="4">
        <v>0</v>
      </c>
      <c r="Q3" s="4">
        <v>2</v>
      </c>
      <c r="R3" s="4">
        <v>29</v>
      </c>
      <c r="S3" s="4">
        <v>17</v>
      </c>
      <c r="T3" s="4">
        <v>12</v>
      </c>
      <c r="U3" s="4" t="s">
        <v>47</v>
      </c>
      <c r="V3" s="4" t="s">
        <v>47</v>
      </c>
      <c r="W3" s="4" t="s">
        <v>48</v>
      </c>
      <c r="X3" s="4"/>
      <c r="Y3" s="36"/>
      <c r="Z3" s="36"/>
      <c r="AA3" s="36"/>
    </row>
    <row r="4" spans="1:118" s="8" customFormat="1" ht="15" thickBot="1" x14ac:dyDescent="0.4">
      <c r="A4" s="7" t="s">
        <v>49</v>
      </c>
      <c r="B4" s="7" t="s">
        <v>50</v>
      </c>
      <c r="C4" s="7" t="s">
        <v>12</v>
      </c>
      <c r="D4" s="7" t="s">
        <v>46</v>
      </c>
      <c r="E4" s="7" t="s">
        <v>46</v>
      </c>
      <c r="F4" s="13">
        <v>18.54</v>
      </c>
      <c r="G4" s="7">
        <v>9</v>
      </c>
      <c r="H4" s="7">
        <v>4</v>
      </c>
      <c r="I4" s="7">
        <v>5</v>
      </c>
      <c r="J4" s="7">
        <v>1</v>
      </c>
      <c r="K4" s="7">
        <v>1</v>
      </c>
      <c r="L4" s="7">
        <v>1</v>
      </c>
      <c r="M4" s="7">
        <v>2</v>
      </c>
      <c r="N4" s="7">
        <v>2</v>
      </c>
      <c r="O4" s="7">
        <v>1</v>
      </c>
      <c r="P4" s="7">
        <v>1</v>
      </c>
      <c r="Q4" s="7">
        <v>1</v>
      </c>
      <c r="R4" s="7">
        <v>19</v>
      </c>
      <c r="S4" s="7">
        <v>5</v>
      </c>
      <c r="T4" s="7">
        <v>14</v>
      </c>
      <c r="U4" s="7" t="s">
        <v>51</v>
      </c>
      <c r="V4" s="7" t="s">
        <v>47</v>
      </c>
      <c r="W4" s="9" t="s">
        <v>52</v>
      </c>
      <c r="X4" s="7"/>
      <c r="Y4" s="36"/>
      <c r="Z4" s="36"/>
      <c r="AA4" s="36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</row>
    <row r="5" spans="1:118" ht="15" thickBot="1" x14ac:dyDescent="0.4">
      <c r="A5" s="4" t="s">
        <v>49</v>
      </c>
      <c r="B5" s="4" t="s">
        <v>50</v>
      </c>
      <c r="C5" s="4" t="s">
        <v>46</v>
      </c>
      <c r="D5" s="4" t="s">
        <v>46</v>
      </c>
      <c r="E5" s="4" t="s">
        <v>46</v>
      </c>
      <c r="F5" s="14">
        <v>14.44</v>
      </c>
      <c r="G5" s="4">
        <v>9</v>
      </c>
      <c r="H5" s="4">
        <v>5</v>
      </c>
      <c r="I5" s="4">
        <v>4</v>
      </c>
      <c r="J5" s="4">
        <v>1</v>
      </c>
      <c r="K5" s="4">
        <v>2</v>
      </c>
      <c r="L5" s="4">
        <v>0</v>
      </c>
      <c r="M5" s="4">
        <v>2</v>
      </c>
      <c r="N5" s="4">
        <v>1</v>
      </c>
      <c r="O5" s="4">
        <v>1</v>
      </c>
      <c r="P5" s="4">
        <v>1</v>
      </c>
      <c r="Q5" s="4">
        <v>2</v>
      </c>
      <c r="R5" s="4">
        <v>31</v>
      </c>
      <c r="S5" s="4">
        <v>17</v>
      </c>
      <c r="T5" s="4">
        <v>14</v>
      </c>
      <c r="U5" s="4" t="s">
        <v>51</v>
      </c>
      <c r="V5" s="4" t="s">
        <v>47</v>
      </c>
      <c r="W5" s="1" t="s">
        <v>52</v>
      </c>
      <c r="X5" s="4"/>
      <c r="Y5" s="36"/>
      <c r="Z5" s="36"/>
      <c r="AA5" s="36"/>
    </row>
    <row r="6" spans="1:118" s="8" customFormat="1" ht="15" thickBot="1" x14ac:dyDescent="0.4">
      <c r="A6" s="7" t="s">
        <v>53</v>
      </c>
      <c r="B6" s="7" t="s">
        <v>45</v>
      </c>
      <c r="C6" s="7" t="s">
        <v>54</v>
      </c>
      <c r="D6" s="7" t="s">
        <v>54</v>
      </c>
      <c r="E6" s="7" t="s">
        <v>54</v>
      </c>
      <c r="F6" s="13">
        <v>21.41</v>
      </c>
      <c r="G6" s="7">
        <v>5</v>
      </c>
      <c r="H6" s="7">
        <v>3</v>
      </c>
      <c r="I6" s="7">
        <v>2</v>
      </c>
      <c r="J6" s="7">
        <v>3</v>
      </c>
      <c r="K6" s="7">
        <v>1</v>
      </c>
      <c r="L6" s="7">
        <v>0</v>
      </c>
      <c r="M6" s="7">
        <v>1</v>
      </c>
      <c r="N6" s="7">
        <v>0</v>
      </c>
      <c r="O6" s="7">
        <v>2</v>
      </c>
      <c r="P6" s="7">
        <v>1</v>
      </c>
      <c r="Q6" s="7">
        <v>2</v>
      </c>
      <c r="R6" s="7">
        <v>13</v>
      </c>
      <c r="S6" s="7">
        <v>7</v>
      </c>
      <c r="T6" s="7">
        <v>6</v>
      </c>
      <c r="U6" s="7" t="s">
        <v>51</v>
      </c>
      <c r="V6" s="7" t="s">
        <v>47</v>
      </c>
      <c r="W6" s="7" t="s">
        <v>55</v>
      </c>
      <c r="X6" s="7" t="s">
        <v>132</v>
      </c>
      <c r="Y6" s="36"/>
      <c r="Z6" s="36"/>
      <c r="AA6" s="36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</row>
    <row r="7" spans="1:118" ht="15" thickBot="1" x14ac:dyDescent="0.4">
      <c r="A7" s="4" t="s">
        <v>53</v>
      </c>
      <c r="B7" s="4" t="s">
        <v>45</v>
      </c>
      <c r="C7" s="4" t="s">
        <v>13</v>
      </c>
      <c r="D7" s="4" t="s">
        <v>54</v>
      </c>
      <c r="E7" s="4" t="s">
        <v>54</v>
      </c>
      <c r="F7" s="14">
        <v>20.52</v>
      </c>
      <c r="G7" s="4">
        <v>3</v>
      </c>
      <c r="H7" s="4">
        <v>1</v>
      </c>
      <c r="I7" s="4">
        <v>2</v>
      </c>
      <c r="J7" s="4">
        <v>1</v>
      </c>
      <c r="K7" s="4">
        <v>1</v>
      </c>
      <c r="L7" s="4">
        <v>1</v>
      </c>
      <c r="M7" s="4">
        <v>2</v>
      </c>
      <c r="N7" s="4">
        <v>3</v>
      </c>
      <c r="O7" s="4">
        <v>0</v>
      </c>
      <c r="P7" s="4">
        <v>2</v>
      </c>
      <c r="Q7" s="4">
        <v>0</v>
      </c>
      <c r="R7" s="4">
        <v>17</v>
      </c>
      <c r="S7" s="4">
        <v>7</v>
      </c>
      <c r="T7" s="4">
        <v>10</v>
      </c>
      <c r="U7" s="4" t="s">
        <v>51</v>
      </c>
      <c r="V7" s="4" t="s">
        <v>47</v>
      </c>
      <c r="W7" s="4" t="s">
        <v>55</v>
      </c>
      <c r="X7" s="4"/>
      <c r="Y7" s="36"/>
      <c r="Z7" s="36"/>
      <c r="AA7" s="36"/>
    </row>
    <row r="8" spans="1:118" s="8" customFormat="1" ht="15" thickBot="1" x14ac:dyDescent="0.4">
      <c r="A8" s="7" t="s">
        <v>56</v>
      </c>
      <c r="B8" s="7" t="s">
        <v>57</v>
      </c>
      <c r="C8" s="7" t="s">
        <v>58</v>
      </c>
      <c r="D8" s="7" t="s">
        <v>54</v>
      </c>
      <c r="E8" s="7" t="s">
        <v>58</v>
      </c>
      <c r="F8" s="13">
        <v>17.559999999999999</v>
      </c>
      <c r="G8" s="7">
        <v>6</v>
      </c>
      <c r="H8" s="7">
        <v>3</v>
      </c>
      <c r="I8" s="7">
        <v>3</v>
      </c>
      <c r="J8" s="7">
        <v>2</v>
      </c>
      <c r="K8" s="7">
        <v>1</v>
      </c>
      <c r="L8" s="7">
        <v>2</v>
      </c>
      <c r="M8" s="7">
        <v>0</v>
      </c>
      <c r="N8" s="7">
        <v>2</v>
      </c>
      <c r="O8" s="7">
        <v>1</v>
      </c>
      <c r="P8" s="7">
        <v>2</v>
      </c>
      <c r="Q8" s="7">
        <v>0</v>
      </c>
      <c r="R8" s="7">
        <v>23</v>
      </c>
      <c r="S8" s="7">
        <v>16</v>
      </c>
      <c r="T8" s="7">
        <v>7</v>
      </c>
      <c r="U8" s="7" t="s">
        <v>47</v>
      </c>
      <c r="V8" s="7" t="s">
        <v>73</v>
      </c>
      <c r="W8" s="7" t="s">
        <v>55</v>
      </c>
      <c r="X8" s="7"/>
      <c r="Y8" s="36"/>
      <c r="Z8" s="36"/>
      <c r="AA8" s="36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</row>
    <row r="9" spans="1:118" ht="15" thickBot="1" x14ac:dyDescent="0.4">
      <c r="A9" s="4" t="s">
        <v>56</v>
      </c>
      <c r="B9" s="4" t="s">
        <v>57</v>
      </c>
      <c r="C9" s="4" t="s">
        <v>54</v>
      </c>
      <c r="D9" s="4" t="s">
        <v>54</v>
      </c>
      <c r="E9" s="4" t="s">
        <v>58</v>
      </c>
      <c r="F9" s="14">
        <v>16.350000000000001</v>
      </c>
      <c r="G9" s="4">
        <v>8</v>
      </c>
      <c r="H9" s="4">
        <v>4</v>
      </c>
      <c r="I9" s="4">
        <v>4</v>
      </c>
      <c r="J9" s="4">
        <v>2</v>
      </c>
      <c r="K9" s="4">
        <v>1</v>
      </c>
      <c r="L9" s="4">
        <v>2</v>
      </c>
      <c r="M9" s="4">
        <v>0</v>
      </c>
      <c r="N9" s="4">
        <v>2</v>
      </c>
      <c r="O9" s="4">
        <v>1</v>
      </c>
      <c r="P9" s="4">
        <v>1</v>
      </c>
      <c r="Q9" s="4">
        <v>1</v>
      </c>
      <c r="R9" s="4">
        <v>28</v>
      </c>
      <c r="S9" s="4">
        <v>11</v>
      </c>
      <c r="T9" s="4">
        <v>17</v>
      </c>
      <c r="U9" s="4" t="s">
        <v>47</v>
      </c>
      <c r="V9" s="4" t="s">
        <v>47</v>
      </c>
      <c r="W9" s="4" t="s">
        <v>55</v>
      </c>
      <c r="X9" s="4"/>
      <c r="Y9" s="36"/>
      <c r="Z9" s="36"/>
      <c r="AA9" s="36"/>
    </row>
    <row r="10" spans="1:118" s="8" customFormat="1" ht="15" thickBot="1" x14ac:dyDescent="0.4">
      <c r="A10" s="7" t="s">
        <v>59</v>
      </c>
      <c r="B10" s="7" t="s">
        <v>50</v>
      </c>
      <c r="C10" s="7" t="s">
        <v>54</v>
      </c>
      <c r="D10" s="7" t="s">
        <v>54</v>
      </c>
      <c r="E10" s="7" t="s">
        <v>54</v>
      </c>
      <c r="F10" s="13">
        <v>21.31</v>
      </c>
      <c r="G10" s="7">
        <v>5</v>
      </c>
      <c r="H10" s="7">
        <v>3</v>
      </c>
      <c r="I10" s="7">
        <v>2</v>
      </c>
      <c r="J10" s="7">
        <v>3</v>
      </c>
      <c r="K10" s="7">
        <v>1</v>
      </c>
      <c r="L10" s="7">
        <v>0</v>
      </c>
      <c r="M10" s="7">
        <v>1</v>
      </c>
      <c r="N10" s="7">
        <v>1</v>
      </c>
      <c r="O10" s="7">
        <v>2</v>
      </c>
      <c r="P10" s="7">
        <v>0</v>
      </c>
      <c r="Q10" s="7">
        <v>2</v>
      </c>
      <c r="R10" s="7">
        <v>18</v>
      </c>
      <c r="S10" s="7">
        <v>8</v>
      </c>
      <c r="T10" s="7">
        <v>10</v>
      </c>
      <c r="U10" s="7" t="s">
        <v>47</v>
      </c>
      <c r="V10" s="7" t="s">
        <v>47</v>
      </c>
      <c r="W10" s="7" t="s">
        <v>60</v>
      </c>
      <c r="X10" s="7"/>
      <c r="Y10" s="36"/>
      <c r="Z10" s="36"/>
      <c r="AA10" s="36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</row>
    <row r="11" spans="1:118" ht="15" thickBot="1" x14ac:dyDescent="0.4">
      <c r="A11" s="4" t="s">
        <v>59</v>
      </c>
      <c r="B11" s="4" t="s">
        <v>50</v>
      </c>
      <c r="C11" s="4" t="s">
        <v>46</v>
      </c>
      <c r="D11" s="4" t="s">
        <v>54</v>
      </c>
      <c r="E11" s="4" t="s">
        <v>46</v>
      </c>
      <c r="F11" s="14">
        <v>15.44</v>
      </c>
      <c r="G11" s="4">
        <v>10</v>
      </c>
      <c r="H11" s="4">
        <v>5</v>
      </c>
      <c r="I11" s="4">
        <v>5</v>
      </c>
      <c r="J11" s="4">
        <v>1</v>
      </c>
      <c r="K11" s="4">
        <v>2</v>
      </c>
      <c r="L11" s="4">
        <v>1</v>
      </c>
      <c r="M11" s="4">
        <v>1</v>
      </c>
      <c r="N11" s="4">
        <v>3</v>
      </c>
      <c r="O11" s="4">
        <v>1</v>
      </c>
      <c r="P11" s="4">
        <v>1</v>
      </c>
      <c r="Q11" s="4">
        <v>0</v>
      </c>
      <c r="R11" s="4">
        <v>39</v>
      </c>
      <c r="S11" s="4">
        <v>18</v>
      </c>
      <c r="T11" s="4">
        <v>21</v>
      </c>
      <c r="U11" s="4" t="s">
        <v>47</v>
      </c>
      <c r="V11" s="4" t="s">
        <v>47</v>
      </c>
      <c r="W11" s="4" t="s">
        <v>60</v>
      </c>
      <c r="X11" s="4" t="s">
        <v>61</v>
      </c>
      <c r="Y11" s="36"/>
      <c r="Z11" s="36"/>
      <c r="AA11" s="36"/>
    </row>
    <row r="12" spans="1:118" s="8" customFormat="1" ht="15" thickBot="1" x14ac:dyDescent="0.4">
      <c r="A12" s="7" t="s">
        <v>62</v>
      </c>
      <c r="B12" s="7" t="s">
        <v>63</v>
      </c>
      <c r="C12" s="7" t="s">
        <v>58</v>
      </c>
      <c r="D12" s="7" t="s">
        <v>12</v>
      </c>
      <c r="E12" s="7" t="s">
        <v>12</v>
      </c>
      <c r="F12" s="13">
        <v>19.55</v>
      </c>
      <c r="G12" s="7">
        <v>7</v>
      </c>
      <c r="H12" s="7">
        <v>3</v>
      </c>
      <c r="I12" s="7">
        <v>4</v>
      </c>
      <c r="J12" s="7">
        <v>1</v>
      </c>
      <c r="K12" s="7">
        <v>2</v>
      </c>
      <c r="L12" s="7">
        <v>1</v>
      </c>
      <c r="M12" s="7">
        <v>1</v>
      </c>
      <c r="N12" s="7">
        <v>1</v>
      </c>
      <c r="O12" s="7">
        <v>1</v>
      </c>
      <c r="P12" s="7">
        <v>2</v>
      </c>
      <c r="Q12" s="7">
        <v>1</v>
      </c>
      <c r="R12" s="7">
        <v>13</v>
      </c>
      <c r="S12" s="7">
        <v>7</v>
      </c>
      <c r="T12" s="7">
        <v>6</v>
      </c>
      <c r="U12" s="7" t="s">
        <v>47</v>
      </c>
      <c r="V12" s="7" t="s">
        <v>51</v>
      </c>
      <c r="W12" s="7" t="s">
        <v>64</v>
      </c>
      <c r="X12" s="9" t="s">
        <v>65</v>
      </c>
      <c r="Y12" s="36"/>
      <c r="Z12" s="36"/>
      <c r="AA12" s="36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</row>
    <row r="13" spans="1:118" ht="15" thickBot="1" x14ac:dyDescent="0.4">
      <c r="A13" s="4" t="s">
        <v>62</v>
      </c>
      <c r="B13" s="4" t="s">
        <v>63</v>
      </c>
      <c r="C13" s="4" t="s">
        <v>12</v>
      </c>
      <c r="D13" s="4" t="s">
        <v>12</v>
      </c>
      <c r="E13" s="4" t="s">
        <v>58</v>
      </c>
      <c r="F13" s="14">
        <v>19.3</v>
      </c>
      <c r="G13" s="4">
        <v>8</v>
      </c>
      <c r="H13" s="4">
        <v>4</v>
      </c>
      <c r="I13" s="4">
        <v>4</v>
      </c>
      <c r="J13" s="4">
        <v>1</v>
      </c>
      <c r="K13" s="4">
        <v>1</v>
      </c>
      <c r="L13" s="4">
        <v>1</v>
      </c>
      <c r="M13" s="4">
        <v>2</v>
      </c>
      <c r="N13" s="4">
        <v>1</v>
      </c>
      <c r="O13" s="4">
        <v>2</v>
      </c>
      <c r="P13" s="4">
        <v>2</v>
      </c>
      <c r="Q13" s="4">
        <v>0</v>
      </c>
      <c r="R13" s="4">
        <v>19</v>
      </c>
      <c r="S13" s="4">
        <v>8</v>
      </c>
      <c r="T13" s="4">
        <v>11</v>
      </c>
      <c r="U13" s="4" t="s">
        <v>47</v>
      </c>
      <c r="V13" s="4" t="s">
        <v>47</v>
      </c>
      <c r="W13" s="4" t="s">
        <v>64</v>
      </c>
      <c r="X13" s="4"/>
      <c r="Y13" s="36"/>
      <c r="Z13" s="36"/>
      <c r="AA13" s="36"/>
    </row>
    <row r="14" spans="1:118" s="8" customFormat="1" ht="15" thickBot="1" x14ac:dyDescent="0.4">
      <c r="A14" s="7" t="s">
        <v>66</v>
      </c>
      <c r="B14" s="7" t="s">
        <v>45</v>
      </c>
      <c r="C14" s="7" t="s">
        <v>58</v>
      </c>
      <c r="D14" s="7" t="s">
        <v>13</v>
      </c>
      <c r="E14" s="7" t="s">
        <v>13</v>
      </c>
      <c r="F14" s="13">
        <v>18.28</v>
      </c>
      <c r="G14" s="7">
        <v>7</v>
      </c>
      <c r="H14" s="7">
        <v>3</v>
      </c>
      <c r="I14" s="7">
        <v>4</v>
      </c>
      <c r="J14" s="7">
        <v>1</v>
      </c>
      <c r="K14" s="7">
        <v>1</v>
      </c>
      <c r="L14" s="7">
        <v>2</v>
      </c>
      <c r="M14" s="7">
        <v>1</v>
      </c>
      <c r="N14" s="7">
        <v>1</v>
      </c>
      <c r="O14" s="7">
        <v>2</v>
      </c>
      <c r="P14" s="7">
        <v>0</v>
      </c>
      <c r="Q14" s="7">
        <v>2</v>
      </c>
      <c r="R14" s="7">
        <v>21</v>
      </c>
      <c r="S14" s="7">
        <v>12</v>
      </c>
      <c r="T14" s="7">
        <v>9</v>
      </c>
      <c r="U14" s="7" t="s">
        <v>51</v>
      </c>
      <c r="V14" s="7" t="s">
        <v>51</v>
      </c>
      <c r="W14" s="7" t="s">
        <v>67</v>
      </c>
      <c r="X14" s="7" t="s">
        <v>68</v>
      </c>
      <c r="Y14" s="36"/>
      <c r="Z14" s="36"/>
      <c r="AA14" s="36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</row>
    <row r="15" spans="1:118" ht="15" thickBot="1" x14ac:dyDescent="0.4">
      <c r="A15" s="4" t="s">
        <v>66</v>
      </c>
      <c r="B15" s="4" t="s">
        <v>45</v>
      </c>
      <c r="C15" s="4" t="s">
        <v>13</v>
      </c>
      <c r="D15" s="4" t="s">
        <v>58</v>
      </c>
      <c r="E15" s="4" t="s">
        <v>58</v>
      </c>
      <c r="F15" s="14">
        <v>18.03</v>
      </c>
      <c r="G15" s="4">
        <v>7</v>
      </c>
      <c r="H15" s="4">
        <v>3</v>
      </c>
      <c r="I15" s="4">
        <v>4</v>
      </c>
      <c r="J15" s="4">
        <v>2</v>
      </c>
      <c r="K15" s="4">
        <v>2</v>
      </c>
      <c r="L15" s="4">
        <v>0</v>
      </c>
      <c r="M15" s="4">
        <v>1</v>
      </c>
      <c r="N15" s="4">
        <v>2</v>
      </c>
      <c r="O15" s="4">
        <v>1</v>
      </c>
      <c r="P15" s="4">
        <v>0</v>
      </c>
      <c r="Q15" s="4">
        <v>2</v>
      </c>
      <c r="R15" s="4">
        <v>15</v>
      </c>
      <c r="S15" s="4">
        <v>8</v>
      </c>
      <c r="T15" s="4">
        <v>7</v>
      </c>
      <c r="U15" s="4" t="s">
        <v>51</v>
      </c>
      <c r="V15" s="4" t="s">
        <v>51</v>
      </c>
      <c r="W15" s="4" t="s">
        <v>67</v>
      </c>
      <c r="X15" s="4" t="s">
        <v>68</v>
      </c>
      <c r="Y15" s="36"/>
      <c r="Z15" s="36"/>
      <c r="AA15" s="36"/>
    </row>
    <row r="16" spans="1:118" s="8" customFormat="1" ht="15" thickBot="1" x14ac:dyDescent="0.4">
      <c r="A16" s="7" t="s">
        <v>70</v>
      </c>
      <c r="B16" s="7" t="s">
        <v>57</v>
      </c>
      <c r="C16" s="7" t="s">
        <v>46</v>
      </c>
      <c r="D16" s="7" t="s">
        <v>46</v>
      </c>
      <c r="E16" s="7" t="s">
        <v>58</v>
      </c>
      <c r="F16" s="15">
        <v>14.43</v>
      </c>
      <c r="G16" s="11">
        <v>8</v>
      </c>
      <c r="H16" s="11">
        <v>4</v>
      </c>
      <c r="I16" s="11">
        <v>4</v>
      </c>
      <c r="J16" s="11">
        <v>1</v>
      </c>
      <c r="K16" s="11">
        <v>2</v>
      </c>
      <c r="L16" s="11">
        <v>1</v>
      </c>
      <c r="M16" s="11">
        <v>1</v>
      </c>
      <c r="N16" s="11">
        <v>1</v>
      </c>
      <c r="O16" s="11">
        <v>2</v>
      </c>
      <c r="P16" s="11">
        <v>2</v>
      </c>
      <c r="Q16" s="11">
        <v>0</v>
      </c>
      <c r="R16" s="11">
        <v>33</v>
      </c>
      <c r="S16" s="7">
        <v>26</v>
      </c>
      <c r="T16" s="7">
        <v>7</v>
      </c>
      <c r="U16" s="7" t="s">
        <v>51</v>
      </c>
      <c r="V16" s="7" t="s">
        <v>51</v>
      </c>
      <c r="W16" s="7" t="s">
        <v>75</v>
      </c>
      <c r="X16" s="7"/>
      <c r="Y16" s="35"/>
      <c r="Z16" s="35"/>
      <c r="AA16" s="35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</row>
    <row r="17" spans="1:118" ht="15" thickBot="1" x14ac:dyDescent="0.4">
      <c r="A17" s="4" t="s">
        <v>70</v>
      </c>
      <c r="B17" s="4" t="s">
        <v>57</v>
      </c>
      <c r="C17" s="4" t="s">
        <v>58</v>
      </c>
      <c r="D17" s="4" t="s">
        <v>46</v>
      </c>
      <c r="E17" s="4" t="s">
        <v>58</v>
      </c>
      <c r="F17" s="14">
        <v>16.329999999999998</v>
      </c>
      <c r="G17" s="4">
        <v>8</v>
      </c>
      <c r="H17" s="4">
        <v>4</v>
      </c>
      <c r="I17" s="4">
        <v>4</v>
      </c>
      <c r="J17" s="4">
        <v>1</v>
      </c>
      <c r="K17" s="4">
        <v>2</v>
      </c>
      <c r="L17" s="4">
        <v>1</v>
      </c>
      <c r="M17" s="4">
        <v>1</v>
      </c>
      <c r="N17" s="4">
        <v>1</v>
      </c>
      <c r="O17" s="4">
        <v>2</v>
      </c>
      <c r="P17" s="4">
        <v>0</v>
      </c>
      <c r="Q17" s="4">
        <v>2</v>
      </c>
      <c r="R17" s="4">
        <v>30</v>
      </c>
      <c r="S17" s="4">
        <v>11</v>
      </c>
      <c r="T17" s="4">
        <v>19</v>
      </c>
      <c r="U17" s="4" t="s">
        <v>47</v>
      </c>
      <c r="V17" s="4" t="s">
        <v>51</v>
      </c>
      <c r="W17" s="4" t="s">
        <v>75</v>
      </c>
      <c r="X17" s="4"/>
      <c r="Y17" s="35"/>
      <c r="Z17" s="35"/>
      <c r="AA17" s="35"/>
    </row>
    <row r="18" spans="1:118" s="8" customFormat="1" ht="15" thickBot="1" x14ac:dyDescent="0.4">
      <c r="A18" s="10" t="s">
        <v>69</v>
      </c>
      <c r="B18" s="11" t="s">
        <v>63</v>
      </c>
      <c r="C18" s="11" t="s">
        <v>12</v>
      </c>
      <c r="D18" s="11" t="s">
        <v>54</v>
      </c>
      <c r="E18" s="7" t="s">
        <v>12</v>
      </c>
      <c r="F18" s="13">
        <v>17.55</v>
      </c>
      <c r="G18" s="7">
        <v>8</v>
      </c>
      <c r="H18" s="7">
        <v>4</v>
      </c>
      <c r="I18" s="7">
        <v>4</v>
      </c>
      <c r="J18" s="7">
        <v>2</v>
      </c>
      <c r="K18" s="7">
        <v>1</v>
      </c>
      <c r="L18" s="7">
        <v>1</v>
      </c>
      <c r="M18" s="7">
        <v>1</v>
      </c>
      <c r="N18" s="7">
        <v>1</v>
      </c>
      <c r="O18" s="7">
        <v>1</v>
      </c>
      <c r="P18" s="7">
        <v>2</v>
      </c>
      <c r="Q18" s="7">
        <v>1</v>
      </c>
      <c r="R18" s="7">
        <v>24</v>
      </c>
      <c r="S18" s="11">
        <v>11</v>
      </c>
      <c r="T18" s="11">
        <v>13</v>
      </c>
      <c r="U18" s="11" t="s">
        <v>47</v>
      </c>
      <c r="V18" s="11" t="s">
        <v>51</v>
      </c>
      <c r="W18" s="7" t="s">
        <v>71</v>
      </c>
      <c r="X18" s="1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</row>
    <row r="19" spans="1:118" ht="15" thickBot="1" x14ac:dyDescent="0.4">
      <c r="A19" s="6" t="s">
        <v>69</v>
      </c>
      <c r="B19" s="5" t="s">
        <v>63</v>
      </c>
      <c r="C19" s="5" t="s">
        <v>54</v>
      </c>
      <c r="D19" s="5" t="s">
        <v>54</v>
      </c>
      <c r="E19" s="5" t="s">
        <v>12</v>
      </c>
      <c r="F19" s="16">
        <v>18.37</v>
      </c>
      <c r="G19" s="5">
        <v>8</v>
      </c>
      <c r="H19" s="5">
        <v>4</v>
      </c>
      <c r="I19" s="5">
        <v>4</v>
      </c>
      <c r="J19" s="5">
        <v>3</v>
      </c>
      <c r="K19" s="5">
        <v>0</v>
      </c>
      <c r="L19" s="5">
        <v>1</v>
      </c>
      <c r="M19" s="5">
        <v>1</v>
      </c>
      <c r="N19" s="5">
        <v>2</v>
      </c>
      <c r="O19" s="5">
        <v>1</v>
      </c>
      <c r="P19" s="5">
        <v>1</v>
      </c>
      <c r="Q19" s="5">
        <v>1</v>
      </c>
      <c r="R19" s="5">
        <v>20</v>
      </c>
      <c r="S19" s="5">
        <v>14</v>
      </c>
      <c r="T19" s="18">
        <v>6</v>
      </c>
      <c r="U19" s="5" t="s">
        <v>47</v>
      </c>
      <c r="V19" s="5" t="s">
        <v>47</v>
      </c>
      <c r="W19" s="4" t="s">
        <v>71</v>
      </c>
      <c r="X19" s="5"/>
    </row>
    <row r="20" spans="1:118" s="8" customFormat="1" ht="15" thickBot="1" x14ac:dyDescent="0.4">
      <c r="A20" s="10" t="s">
        <v>74</v>
      </c>
      <c r="B20" s="11" t="s">
        <v>57</v>
      </c>
      <c r="C20" s="11" t="s">
        <v>12</v>
      </c>
      <c r="D20" s="11" t="s">
        <v>12</v>
      </c>
      <c r="E20" s="11" t="s">
        <v>12</v>
      </c>
      <c r="F20" s="15">
        <v>19.079999999999998</v>
      </c>
      <c r="G20" s="11">
        <v>5</v>
      </c>
      <c r="H20" s="11">
        <v>3</v>
      </c>
      <c r="I20" s="11">
        <v>2</v>
      </c>
      <c r="J20" s="11">
        <v>3</v>
      </c>
      <c r="K20" s="11">
        <v>0</v>
      </c>
      <c r="L20" s="11">
        <v>1</v>
      </c>
      <c r="M20" s="11">
        <v>1</v>
      </c>
      <c r="N20" s="11">
        <v>1</v>
      </c>
      <c r="O20" s="11">
        <v>2</v>
      </c>
      <c r="P20" s="11">
        <v>0</v>
      </c>
      <c r="Q20" s="11">
        <v>2</v>
      </c>
      <c r="R20" s="11">
        <v>17</v>
      </c>
      <c r="S20" s="11">
        <v>2</v>
      </c>
      <c r="T20" s="11">
        <v>15</v>
      </c>
      <c r="U20" s="11" t="s">
        <v>47</v>
      </c>
      <c r="V20" s="11" t="s">
        <v>47</v>
      </c>
      <c r="W20" s="11" t="s">
        <v>76</v>
      </c>
      <c r="X20" s="11" t="s">
        <v>170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</row>
    <row r="21" spans="1:118" ht="15" thickBot="1" x14ac:dyDescent="0.4">
      <c r="A21" s="6" t="s">
        <v>74</v>
      </c>
      <c r="B21" s="5" t="s">
        <v>57</v>
      </c>
      <c r="C21" s="5" t="s">
        <v>13</v>
      </c>
      <c r="D21" s="5" t="s">
        <v>12</v>
      </c>
      <c r="E21" s="5" t="s">
        <v>12</v>
      </c>
      <c r="F21" s="16">
        <v>21.27</v>
      </c>
      <c r="G21" s="5">
        <v>5</v>
      </c>
      <c r="H21" s="5">
        <v>2</v>
      </c>
      <c r="I21" s="5">
        <v>3</v>
      </c>
      <c r="J21" s="5">
        <v>1</v>
      </c>
      <c r="K21" s="5">
        <v>2</v>
      </c>
      <c r="L21" s="5">
        <v>0</v>
      </c>
      <c r="M21" s="5">
        <v>2</v>
      </c>
      <c r="N21" s="5">
        <v>3</v>
      </c>
      <c r="O21" s="5">
        <v>0</v>
      </c>
      <c r="P21" s="5">
        <v>1</v>
      </c>
      <c r="Q21" s="5">
        <v>1</v>
      </c>
      <c r="R21" s="5">
        <v>15</v>
      </c>
      <c r="S21" s="5">
        <v>8</v>
      </c>
      <c r="T21" s="5">
        <v>7</v>
      </c>
      <c r="U21" s="5" t="s">
        <v>47</v>
      </c>
      <c r="V21" s="5" t="s">
        <v>47</v>
      </c>
      <c r="W21" s="5" t="s">
        <v>76</v>
      </c>
      <c r="X21" s="5"/>
    </row>
    <row r="22" spans="1:118" s="21" customFormat="1" x14ac:dyDescent="0.35">
      <c r="A22" s="29"/>
      <c r="F22" s="30"/>
    </row>
    <row r="23" spans="1:118" s="21" customFormat="1" x14ac:dyDescent="0.35">
      <c r="A23" s="29"/>
      <c r="E23" s="31" t="s">
        <v>85</v>
      </c>
      <c r="F23" s="32">
        <f>AVERAGE(F2:F21)</f>
        <v>17.765999999999998</v>
      </c>
      <c r="G23" s="32">
        <f t="shared" ref="G23:T23" si="0">AVERAGE(G2:G21)</f>
        <v>7</v>
      </c>
      <c r="H23" s="30"/>
      <c r="I23" s="30"/>
      <c r="J23" s="30"/>
      <c r="K23" s="30"/>
      <c r="L23" s="30"/>
      <c r="M23" s="30"/>
      <c r="N23" s="30"/>
      <c r="O23" s="30"/>
      <c r="P23" s="30"/>
      <c r="Q23" s="31" t="s">
        <v>85</v>
      </c>
      <c r="R23" s="32">
        <f t="shared" si="0"/>
        <v>23.75</v>
      </c>
      <c r="S23" s="32">
        <f t="shared" si="0"/>
        <v>12</v>
      </c>
      <c r="T23" s="32">
        <f t="shared" si="0"/>
        <v>11.75</v>
      </c>
      <c r="U23" s="33" t="s">
        <v>78</v>
      </c>
      <c r="V23" s="21" t="s">
        <v>77</v>
      </c>
    </row>
    <row r="24" spans="1:118" s="21" customFormat="1" x14ac:dyDescent="0.35">
      <c r="A24" s="29"/>
      <c r="E24" s="31" t="s">
        <v>86</v>
      </c>
      <c r="F24" s="32">
        <f>MIN(F2:F21)</f>
        <v>13.18</v>
      </c>
      <c r="G24" s="32">
        <f t="shared" ref="G24:T24" si="1">MIN(G2:G21)</f>
        <v>3</v>
      </c>
      <c r="H24" s="30"/>
      <c r="I24" s="30"/>
      <c r="J24" s="30"/>
      <c r="K24" s="30"/>
      <c r="L24" s="30"/>
      <c r="M24" s="30"/>
      <c r="N24" s="30"/>
      <c r="O24" s="30"/>
      <c r="P24" s="30"/>
      <c r="Q24" s="31" t="s">
        <v>86</v>
      </c>
      <c r="R24" s="32">
        <f t="shared" si="1"/>
        <v>13</v>
      </c>
      <c r="S24" s="32">
        <f t="shared" si="1"/>
        <v>2</v>
      </c>
      <c r="T24" s="32">
        <f t="shared" si="1"/>
        <v>6</v>
      </c>
    </row>
    <row r="25" spans="1:118" s="21" customFormat="1" x14ac:dyDescent="0.35">
      <c r="A25" s="29"/>
      <c r="E25" s="31" t="s">
        <v>87</v>
      </c>
      <c r="F25" s="32">
        <f>MAX(F2:F21)</f>
        <v>21.41</v>
      </c>
      <c r="G25" s="32">
        <f t="shared" ref="G25:T25" si="2">MAX(G2:G21)</f>
        <v>10</v>
      </c>
      <c r="H25" s="30"/>
      <c r="I25" s="30"/>
      <c r="J25" s="30"/>
      <c r="K25" s="30"/>
      <c r="L25" s="30"/>
      <c r="M25" s="30"/>
      <c r="N25" s="30"/>
      <c r="O25" s="30"/>
      <c r="P25" s="30"/>
      <c r="Q25" s="31" t="s">
        <v>87</v>
      </c>
      <c r="R25" s="32">
        <f t="shared" si="2"/>
        <v>51</v>
      </c>
      <c r="S25" s="32">
        <f t="shared" si="2"/>
        <v>27</v>
      </c>
      <c r="T25" s="32">
        <f t="shared" si="2"/>
        <v>24</v>
      </c>
    </row>
    <row r="26" spans="1:118" s="21" customFormat="1" x14ac:dyDescent="0.35">
      <c r="A26" s="29"/>
      <c r="F26" s="30"/>
    </row>
    <row r="27" spans="1:118" s="21" customFormat="1" x14ac:dyDescent="0.35">
      <c r="A27" s="29"/>
      <c r="F27" s="30"/>
    </row>
    <row r="28" spans="1:118" s="21" customFormat="1" x14ac:dyDescent="0.35">
      <c r="A28" s="29"/>
      <c r="F28" s="30"/>
    </row>
    <row r="29" spans="1:118" s="21" customFormat="1" x14ac:dyDescent="0.35">
      <c r="A29" s="29"/>
      <c r="F29" s="30"/>
    </row>
    <row r="30" spans="1:118" s="21" customFormat="1" x14ac:dyDescent="0.35">
      <c r="A30" s="29"/>
      <c r="F30" s="30"/>
    </row>
    <row r="31" spans="1:118" s="21" customFormat="1" x14ac:dyDescent="0.35">
      <c r="A31" s="29"/>
      <c r="F31" s="30"/>
    </row>
    <row r="32" spans="1:118" s="21" customFormat="1" x14ac:dyDescent="0.35">
      <c r="A32" s="29"/>
      <c r="F32" s="30"/>
    </row>
    <row r="33" spans="1:6" s="21" customFormat="1" x14ac:dyDescent="0.35">
      <c r="A33" s="29"/>
      <c r="F33" s="30"/>
    </row>
    <row r="34" spans="1:6" s="21" customFormat="1" x14ac:dyDescent="0.35">
      <c r="A34" s="29"/>
      <c r="F34" s="30"/>
    </row>
    <row r="35" spans="1:6" s="21" customFormat="1" x14ac:dyDescent="0.35">
      <c r="A35" s="29"/>
      <c r="F35" s="30"/>
    </row>
    <row r="36" spans="1:6" s="21" customFormat="1" x14ac:dyDescent="0.35">
      <c r="A36" s="29"/>
      <c r="F36" s="30"/>
    </row>
    <row r="37" spans="1:6" s="21" customFormat="1" x14ac:dyDescent="0.35">
      <c r="A37" s="29"/>
      <c r="F37" s="30"/>
    </row>
    <row r="38" spans="1:6" s="21" customFormat="1" x14ac:dyDescent="0.35">
      <c r="A38" s="29"/>
      <c r="F38" s="30"/>
    </row>
    <row r="39" spans="1:6" s="21" customFormat="1" x14ac:dyDescent="0.35">
      <c r="A39" s="29"/>
      <c r="F39" s="30"/>
    </row>
    <row r="40" spans="1:6" s="21" customFormat="1" x14ac:dyDescent="0.35">
      <c r="A40" s="29"/>
      <c r="F40" s="30"/>
    </row>
    <row r="41" spans="1:6" s="21" customFormat="1" x14ac:dyDescent="0.35">
      <c r="A41" s="29"/>
      <c r="F41" s="30"/>
    </row>
    <row r="42" spans="1:6" s="21" customFormat="1" x14ac:dyDescent="0.35">
      <c r="A42" s="29"/>
      <c r="F42" s="30"/>
    </row>
    <row r="43" spans="1:6" s="21" customFormat="1" x14ac:dyDescent="0.35">
      <c r="A43" s="29"/>
      <c r="F43" s="30"/>
    </row>
    <row r="44" spans="1:6" s="21" customFormat="1" x14ac:dyDescent="0.35">
      <c r="A44" s="29"/>
      <c r="F44" s="30"/>
    </row>
    <row r="45" spans="1:6" s="21" customFormat="1" x14ac:dyDescent="0.35">
      <c r="A45" s="29"/>
      <c r="F45" s="30"/>
    </row>
    <row r="46" spans="1:6" s="21" customFormat="1" x14ac:dyDescent="0.35">
      <c r="A46" s="29"/>
      <c r="F46" s="30"/>
    </row>
    <row r="47" spans="1:6" s="21" customFormat="1" x14ac:dyDescent="0.35">
      <c r="A47" s="29"/>
      <c r="F47" s="30"/>
    </row>
    <row r="48" spans="1:6" s="21" customFormat="1" x14ac:dyDescent="0.35">
      <c r="A48" s="29"/>
      <c r="F48" s="30"/>
    </row>
    <row r="49" spans="1:6" s="21" customFormat="1" x14ac:dyDescent="0.35">
      <c r="A49" s="29"/>
      <c r="F49" s="30"/>
    </row>
    <row r="50" spans="1:6" s="21" customFormat="1" x14ac:dyDescent="0.35">
      <c r="A50" s="29"/>
      <c r="F50" s="30"/>
    </row>
    <row r="51" spans="1:6" s="21" customFormat="1" x14ac:dyDescent="0.35">
      <c r="A51" s="29"/>
      <c r="F51" s="30"/>
    </row>
    <row r="52" spans="1:6" s="21" customFormat="1" x14ac:dyDescent="0.35">
      <c r="A52" s="29"/>
      <c r="F52" s="30"/>
    </row>
    <row r="53" spans="1:6" s="21" customFormat="1" x14ac:dyDescent="0.35">
      <c r="A53" s="29"/>
      <c r="F53" s="30"/>
    </row>
    <row r="54" spans="1:6" s="21" customFormat="1" x14ac:dyDescent="0.35">
      <c r="A54" s="29"/>
      <c r="F54" s="30"/>
    </row>
    <row r="55" spans="1:6" s="21" customFormat="1" x14ac:dyDescent="0.35">
      <c r="A55" s="29"/>
      <c r="F55" s="30"/>
    </row>
    <row r="56" spans="1:6" s="21" customFormat="1" x14ac:dyDescent="0.35">
      <c r="A56" s="29"/>
      <c r="F56" s="30"/>
    </row>
    <row r="57" spans="1:6" s="21" customFormat="1" x14ac:dyDescent="0.35">
      <c r="A57" s="29"/>
      <c r="F57" s="30"/>
    </row>
    <row r="58" spans="1:6" s="21" customFormat="1" x14ac:dyDescent="0.35">
      <c r="A58" s="29"/>
      <c r="F58" s="30"/>
    </row>
    <row r="59" spans="1:6" s="21" customFormat="1" x14ac:dyDescent="0.35">
      <c r="A59" s="29"/>
      <c r="F59" s="30"/>
    </row>
    <row r="60" spans="1:6" s="21" customFormat="1" x14ac:dyDescent="0.35">
      <c r="A60" s="29"/>
      <c r="F60" s="30"/>
    </row>
    <row r="61" spans="1:6" s="21" customFormat="1" x14ac:dyDescent="0.35">
      <c r="A61" s="29"/>
      <c r="F61" s="30"/>
    </row>
    <row r="62" spans="1:6" s="21" customFormat="1" x14ac:dyDescent="0.35">
      <c r="A62" s="29"/>
      <c r="F62" s="30"/>
    </row>
    <row r="63" spans="1:6" s="21" customFormat="1" x14ac:dyDescent="0.35">
      <c r="A63" s="29"/>
      <c r="F63" s="30"/>
    </row>
    <row r="64" spans="1:6" s="21" customFormat="1" x14ac:dyDescent="0.35">
      <c r="A64" s="29"/>
      <c r="F64" s="30"/>
    </row>
    <row r="65" spans="1:6" s="21" customFormat="1" x14ac:dyDescent="0.35">
      <c r="A65" s="29"/>
      <c r="F65" s="30"/>
    </row>
    <row r="66" spans="1:6" s="21" customFormat="1" x14ac:dyDescent="0.35">
      <c r="A66" s="29"/>
      <c r="F66" s="30"/>
    </row>
    <row r="67" spans="1:6" s="21" customFormat="1" x14ac:dyDescent="0.35">
      <c r="A67" s="29"/>
      <c r="F67" s="30"/>
    </row>
    <row r="68" spans="1:6" s="21" customFormat="1" x14ac:dyDescent="0.35">
      <c r="A68" s="29"/>
      <c r="F68" s="30"/>
    </row>
    <row r="69" spans="1:6" s="21" customFormat="1" x14ac:dyDescent="0.35">
      <c r="A69" s="29"/>
      <c r="F69" s="30"/>
    </row>
    <row r="70" spans="1:6" s="21" customFormat="1" x14ac:dyDescent="0.35">
      <c r="A70" s="29"/>
      <c r="F70" s="30"/>
    </row>
    <row r="71" spans="1:6" s="21" customFormat="1" x14ac:dyDescent="0.35">
      <c r="A71" s="29"/>
      <c r="F71" s="30"/>
    </row>
    <row r="72" spans="1:6" s="21" customFormat="1" x14ac:dyDescent="0.35">
      <c r="A72" s="29"/>
      <c r="F72" s="30"/>
    </row>
    <row r="73" spans="1:6" s="21" customFormat="1" x14ac:dyDescent="0.35">
      <c r="A73" s="29"/>
      <c r="F73" s="30"/>
    </row>
    <row r="74" spans="1:6" s="21" customFormat="1" x14ac:dyDescent="0.35">
      <c r="A74" s="29"/>
      <c r="F74" s="30"/>
    </row>
    <row r="75" spans="1:6" s="21" customFormat="1" x14ac:dyDescent="0.35">
      <c r="A75" s="29"/>
      <c r="F75" s="30"/>
    </row>
    <row r="76" spans="1:6" s="21" customFormat="1" x14ac:dyDescent="0.35">
      <c r="A76" s="29"/>
      <c r="F76" s="30"/>
    </row>
    <row r="77" spans="1:6" s="21" customFormat="1" x14ac:dyDescent="0.35">
      <c r="A77" s="29"/>
      <c r="F77" s="30"/>
    </row>
    <row r="78" spans="1:6" s="21" customFormat="1" x14ac:dyDescent="0.35">
      <c r="A78" s="29"/>
      <c r="F78" s="30"/>
    </row>
    <row r="79" spans="1:6" s="21" customFormat="1" x14ac:dyDescent="0.35">
      <c r="A79" s="29"/>
      <c r="F79" s="30"/>
    </row>
    <row r="80" spans="1:6" s="21" customFormat="1" x14ac:dyDescent="0.35">
      <c r="A80" s="29"/>
      <c r="F80" s="30"/>
    </row>
    <row r="81" spans="1:6" s="21" customFormat="1" x14ac:dyDescent="0.35">
      <c r="A81" s="29"/>
      <c r="F81" s="30"/>
    </row>
    <row r="82" spans="1:6" s="21" customFormat="1" x14ac:dyDescent="0.35">
      <c r="A82" s="29"/>
      <c r="F82" s="30"/>
    </row>
    <row r="83" spans="1:6" s="21" customFormat="1" x14ac:dyDescent="0.35">
      <c r="A83" s="29"/>
      <c r="F83" s="30"/>
    </row>
    <row r="84" spans="1:6" s="21" customFormat="1" x14ac:dyDescent="0.35">
      <c r="A84" s="29"/>
      <c r="F84" s="30"/>
    </row>
    <row r="85" spans="1:6" s="21" customFormat="1" x14ac:dyDescent="0.35">
      <c r="A85" s="29"/>
      <c r="F85" s="30"/>
    </row>
    <row r="86" spans="1:6" s="21" customFormat="1" x14ac:dyDescent="0.35">
      <c r="A86" s="29"/>
      <c r="F86" s="30"/>
    </row>
    <row r="87" spans="1:6" s="21" customFormat="1" x14ac:dyDescent="0.35">
      <c r="A87" s="29"/>
      <c r="F87" s="30"/>
    </row>
    <row r="88" spans="1:6" s="21" customFormat="1" x14ac:dyDescent="0.35">
      <c r="A88" s="29"/>
      <c r="F88" s="30"/>
    </row>
    <row r="89" spans="1:6" s="21" customFormat="1" x14ac:dyDescent="0.35">
      <c r="A89" s="29"/>
      <c r="F89" s="30"/>
    </row>
    <row r="90" spans="1:6" s="21" customFormat="1" x14ac:dyDescent="0.35">
      <c r="A90" s="29"/>
      <c r="F90" s="30"/>
    </row>
    <row r="91" spans="1:6" s="21" customFormat="1" x14ac:dyDescent="0.35">
      <c r="A91" s="29"/>
      <c r="F91" s="30"/>
    </row>
    <row r="92" spans="1:6" s="21" customFormat="1" x14ac:dyDescent="0.35">
      <c r="A92" s="29"/>
      <c r="F92" s="30"/>
    </row>
    <row r="93" spans="1:6" s="21" customFormat="1" x14ac:dyDescent="0.35">
      <c r="A93" s="29"/>
      <c r="F93" s="30"/>
    </row>
    <row r="94" spans="1:6" s="21" customFormat="1" x14ac:dyDescent="0.35">
      <c r="A94" s="29"/>
      <c r="F94" s="30"/>
    </row>
    <row r="95" spans="1:6" s="21" customFormat="1" x14ac:dyDescent="0.35">
      <c r="A95" s="29"/>
      <c r="F95" s="30"/>
    </row>
    <row r="96" spans="1:6" s="21" customFormat="1" x14ac:dyDescent="0.35">
      <c r="A96" s="29"/>
      <c r="F96" s="30"/>
    </row>
    <row r="97" spans="1:6" s="21" customFormat="1" x14ac:dyDescent="0.35">
      <c r="A97" s="29"/>
      <c r="F97" s="30"/>
    </row>
    <row r="98" spans="1:6" s="21" customFormat="1" x14ac:dyDescent="0.35">
      <c r="A98" s="29"/>
      <c r="F98" s="30"/>
    </row>
    <row r="99" spans="1:6" s="21" customFormat="1" x14ac:dyDescent="0.35">
      <c r="A99" s="29"/>
      <c r="F99" s="30"/>
    </row>
    <row r="100" spans="1:6" s="21" customFormat="1" x14ac:dyDescent="0.35">
      <c r="A100" s="29"/>
      <c r="F100" s="30"/>
    </row>
    <row r="101" spans="1:6" s="21" customFormat="1" x14ac:dyDescent="0.35">
      <c r="A101" s="29"/>
      <c r="F101" s="30"/>
    </row>
    <row r="102" spans="1:6" s="21" customFormat="1" x14ac:dyDescent="0.35">
      <c r="A102" s="29"/>
      <c r="F102" s="30"/>
    </row>
    <row r="103" spans="1:6" s="21" customFormat="1" x14ac:dyDescent="0.35">
      <c r="A103" s="29"/>
      <c r="F103" s="30"/>
    </row>
    <row r="104" spans="1:6" s="21" customFormat="1" x14ac:dyDescent="0.35">
      <c r="A104" s="29"/>
      <c r="F104" s="30"/>
    </row>
    <row r="105" spans="1:6" s="21" customFormat="1" x14ac:dyDescent="0.35">
      <c r="A105" s="29"/>
      <c r="F105" s="30"/>
    </row>
    <row r="106" spans="1:6" s="21" customFormat="1" x14ac:dyDescent="0.35">
      <c r="A106" s="29"/>
      <c r="F106" s="30"/>
    </row>
    <row r="107" spans="1:6" s="21" customFormat="1" x14ac:dyDescent="0.35">
      <c r="A107" s="29"/>
      <c r="F107" s="30"/>
    </row>
    <row r="108" spans="1:6" s="21" customFormat="1" x14ac:dyDescent="0.35">
      <c r="A108" s="29"/>
      <c r="F108" s="30"/>
    </row>
    <row r="109" spans="1:6" s="21" customFormat="1" x14ac:dyDescent="0.35">
      <c r="A109" s="29"/>
      <c r="F109" s="30"/>
    </row>
    <row r="110" spans="1:6" s="21" customFormat="1" x14ac:dyDescent="0.35">
      <c r="A110" s="29"/>
      <c r="F110" s="30"/>
    </row>
    <row r="111" spans="1:6" s="21" customFormat="1" x14ac:dyDescent="0.35">
      <c r="A111" s="29"/>
      <c r="F111" s="30"/>
    </row>
    <row r="112" spans="1:6" s="21" customFormat="1" x14ac:dyDescent="0.35">
      <c r="A112" s="29"/>
      <c r="F112" s="30"/>
    </row>
    <row r="113" spans="1:6" s="21" customFormat="1" x14ac:dyDescent="0.35">
      <c r="A113" s="29"/>
      <c r="F113" s="30"/>
    </row>
    <row r="114" spans="1:6" s="21" customFormat="1" x14ac:dyDescent="0.35">
      <c r="A114" s="29"/>
      <c r="F114" s="30"/>
    </row>
    <row r="115" spans="1:6" s="21" customFormat="1" x14ac:dyDescent="0.35">
      <c r="A115" s="29"/>
      <c r="F115" s="30"/>
    </row>
    <row r="116" spans="1:6" s="21" customFormat="1" x14ac:dyDescent="0.35">
      <c r="A116" s="29"/>
      <c r="F116" s="30"/>
    </row>
    <row r="117" spans="1:6" s="21" customFormat="1" x14ac:dyDescent="0.35">
      <c r="A117" s="29"/>
      <c r="F117" s="30"/>
    </row>
    <row r="118" spans="1:6" s="21" customFormat="1" x14ac:dyDescent="0.35">
      <c r="A118" s="29"/>
      <c r="F118" s="30"/>
    </row>
    <row r="119" spans="1:6" s="21" customFormat="1" x14ac:dyDescent="0.35">
      <c r="A119" s="29"/>
      <c r="F119" s="30"/>
    </row>
    <row r="120" spans="1:6" s="21" customFormat="1" x14ac:dyDescent="0.35">
      <c r="A120" s="29"/>
      <c r="F120" s="30"/>
    </row>
    <row r="121" spans="1:6" s="21" customFormat="1" x14ac:dyDescent="0.35">
      <c r="A121" s="29"/>
      <c r="F121" s="30"/>
    </row>
    <row r="122" spans="1:6" s="21" customFormat="1" x14ac:dyDescent="0.35">
      <c r="A122" s="29"/>
      <c r="F122" s="30"/>
    </row>
    <row r="123" spans="1:6" s="21" customFormat="1" x14ac:dyDescent="0.35">
      <c r="A123" s="29"/>
      <c r="F123" s="30"/>
    </row>
    <row r="124" spans="1:6" s="21" customFormat="1" x14ac:dyDescent="0.35">
      <c r="A124" s="29"/>
      <c r="F124" s="30"/>
    </row>
    <row r="125" spans="1:6" s="21" customFormat="1" x14ac:dyDescent="0.35">
      <c r="A125" s="29"/>
      <c r="F125" s="30"/>
    </row>
    <row r="126" spans="1:6" s="21" customFormat="1" x14ac:dyDescent="0.35">
      <c r="A126" s="29"/>
      <c r="F126" s="30"/>
    </row>
    <row r="127" spans="1:6" s="21" customFormat="1" x14ac:dyDescent="0.35">
      <c r="A127" s="29"/>
      <c r="F127" s="30"/>
    </row>
    <row r="128" spans="1:6" s="21" customFormat="1" x14ac:dyDescent="0.35">
      <c r="A128" s="29"/>
      <c r="F1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6ABF-C55A-4B55-981F-4B230C084EBD}">
  <dimension ref="B1:K91"/>
  <sheetViews>
    <sheetView topLeftCell="A79" workbookViewId="0">
      <selection activeCell="F90" sqref="F90:J90"/>
    </sheetView>
  </sheetViews>
  <sheetFormatPr defaultRowHeight="14.5" x14ac:dyDescent="0.35"/>
  <cols>
    <col min="2" max="2" width="15.81640625" customWidth="1"/>
    <col min="3" max="3" width="12.453125" customWidth="1"/>
    <col min="5" max="5" width="15" customWidth="1"/>
    <col min="11" max="11" width="51.26953125" customWidth="1"/>
  </cols>
  <sheetData>
    <row r="1" spans="2:11" ht="15" thickBot="1" x14ac:dyDescent="0.4">
      <c r="B1" s="3" t="s">
        <v>79</v>
      </c>
      <c r="C1" s="3" t="s">
        <v>0</v>
      </c>
      <c r="D1" s="3" t="s">
        <v>81</v>
      </c>
      <c r="E1" s="3" t="s">
        <v>101</v>
      </c>
      <c r="F1" s="3" t="s">
        <v>4</v>
      </c>
      <c r="G1" s="3" t="s">
        <v>5</v>
      </c>
      <c r="H1" s="3" t="s">
        <v>80</v>
      </c>
      <c r="I1" s="3" t="s">
        <v>83</v>
      </c>
      <c r="J1" s="3" t="s">
        <v>82</v>
      </c>
      <c r="K1" s="3" t="s">
        <v>84</v>
      </c>
    </row>
    <row r="2" spans="2:11" ht="25.5" thickBot="1" x14ac:dyDescent="0.4">
      <c r="B2" s="7" t="s">
        <v>88</v>
      </c>
      <c r="C2" s="7" t="s">
        <v>46</v>
      </c>
      <c r="D2" s="7" t="s">
        <v>97</v>
      </c>
      <c r="E2" s="7" t="s">
        <v>102</v>
      </c>
      <c r="F2" s="7">
        <v>0</v>
      </c>
      <c r="G2" s="7">
        <v>8</v>
      </c>
      <c r="H2" s="7">
        <v>9</v>
      </c>
      <c r="I2" s="7">
        <v>0</v>
      </c>
      <c r="J2" s="7">
        <v>406</v>
      </c>
      <c r="K2" s="7"/>
    </row>
    <row r="3" spans="2:11" ht="25.5" thickBot="1" x14ac:dyDescent="0.4">
      <c r="B3" s="7"/>
      <c r="C3" s="7"/>
      <c r="D3" s="7"/>
      <c r="E3" s="7" t="s">
        <v>103</v>
      </c>
      <c r="F3" s="7">
        <v>0</v>
      </c>
      <c r="G3" s="7">
        <v>3</v>
      </c>
      <c r="H3" s="7">
        <v>5</v>
      </c>
      <c r="I3" s="7">
        <v>0</v>
      </c>
      <c r="J3" s="7">
        <v>10760</v>
      </c>
      <c r="K3" s="7"/>
    </row>
    <row r="4" spans="2:11" ht="25.5" thickBot="1" x14ac:dyDescent="0.4">
      <c r="B4" s="7"/>
      <c r="C4" s="7"/>
      <c r="D4" s="7"/>
      <c r="E4" s="7" t="s">
        <v>113</v>
      </c>
      <c r="F4" s="7">
        <v>0</v>
      </c>
      <c r="G4" s="7">
        <v>4</v>
      </c>
      <c r="H4" s="7">
        <v>3</v>
      </c>
      <c r="I4" s="7">
        <v>25</v>
      </c>
      <c r="J4" s="7">
        <v>62495</v>
      </c>
      <c r="K4" s="7"/>
    </row>
    <row r="5" spans="2:11" ht="25.5" thickBot="1" x14ac:dyDescent="0.4">
      <c r="B5" s="7"/>
      <c r="C5" s="7"/>
      <c r="D5" s="7"/>
      <c r="E5" s="7" t="s">
        <v>114</v>
      </c>
      <c r="F5" s="19"/>
      <c r="G5" s="19"/>
      <c r="H5" s="19"/>
      <c r="I5" s="19"/>
      <c r="J5" s="19"/>
      <c r="K5" s="7"/>
    </row>
    <row r="6" spans="2:11" ht="25.5" thickBot="1" x14ac:dyDescent="0.4">
      <c r="B6" s="7"/>
      <c r="C6" s="7"/>
      <c r="D6" s="7"/>
      <c r="E6" s="7" t="s">
        <v>144</v>
      </c>
      <c r="F6" s="7">
        <v>0</v>
      </c>
      <c r="G6" s="7">
        <v>4</v>
      </c>
      <c r="H6" s="7">
        <v>6</v>
      </c>
      <c r="I6" s="7">
        <v>1</v>
      </c>
      <c r="J6" s="7">
        <v>15718</v>
      </c>
      <c r="K6" s="7"/>
    </row>
    <row r="7" spans="2:11" ht="25.5" thickBot="1" x14ac:dyDescent="0.4">
      <c r="B7" s="7"/>
      <c r="C7" s="7"/>
      <c r="D7" s="7"/>
      <c r="E7" s="7" t="s">
        <v>145</v>
      </c>
      <c r="F7" s="7">
        <v>0</v>
      </c>
      <c r="G7" s="7">
        <v>0</v>
      </c>
      <c r="H7" s="7">
        <v>1</v>
      </c>
      <c r="I7" s="7">
        <v>7</v>
      </c>
      <c r="J7" s="7">
        <v>149</v>
      </c>
      <c r="K7" s="7"/>
    </row>
    <row r="8" spans="2:11" ht="25.5" thickBot="1" x14ac:dyDescent="0.4">
      <c r="B8" s="7"/>
      <c r="C8" s="7"/>
      <c r="D8" s="7"/>
      <c r="E8" s="7" t="s">
        <v>152</v>
      </c>
      <c r="F8" s="7">
        <v>0</v>
      </c>
      <c r="G8" s="7">
        <v>3</v>
      </c>
      <c r="H8" s="7">
        <v>14</v>
      </c>
      <c r="I8" s="7">
        <v>0</v>
      </c>
      <c r="J8" s="7">
        <v>2036</v>
      </c>
      <c r="K8" s="7"/>
    </row>
    <row r="9" spans="2:11" ht="25.5" thickBot="1" x14ac:dyDescent="0.4">
      <c r="B9" s="7"/>
      <c r="C9" s="7"/>
      <c r="D9" s="7"/>
      <c r="E9" s="7" t="s">
        <v>153</v>
      </c>
      <c r="F9" s="7">
        <v>0</v>
      </c>
      <c r="G9" s="7">
        <v>0</v>
      </c>
      <c r="H9" s="7">
        <v>9</v>
      </c>
      <c r="I9" s="7">
        <v>0</v>
      </c>
      <c r="J9" s="7">
        <v>8428</v>
      </c>
      <c r="K9" s="7"/>
    </row>
    <row r="10" spans="2:11" ht="15" thickBot="1" x14ac:dyDescent="0.4">
      <c r="B10" s="7"/>
      <c r="C10" s="7"/>
      <c r="D10" s="7"/>
      <c r="E10" s="7"/>
      <c r="F10" s="28">
        <f>SUM(F2:F9)/7</f>
        <v>0</v>
      </c>
      <c r="G10" s="28">
        <f t="shared" ref="G10:J10" si="0">SUM(G2:G9)/7</f>
        <v>3.1428571428571428</v>
      </c>
      <c r="H10" s="28">
        <f t="shared" si="0"/>
        <v>6.7142857142857144</v>
      </c>
      <c r="I10" s="28">
        <f t="shared" si="0"/>
        <v>4.7142857142857144</v>
      </c>
      <c r="J10" s="28">
        <f>SUM(J2:J9)/7</f>
        <v>14284.571428571429</v>
      </c>
      <c r="K10" s="7"/>
    </row>
    <row r="11" spans="2:11" ht="15" thickBo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25.5" thickBot="1" x14ac:dyDescent="0.4">
      <c r="B12" s="4" t="s">
        <v>89</v>
      </c>
      <c r="C12" s="4" t="s">
        <v>46</v>
      </c>
      <c r="D12" s="4" t="s">
        <v>97</v>
      </c>
      <c r="E12" s="4" t="s">
        <v>102</v>
      </c>
      <c r="F12" s="4">
        <v>17</v>
      </c>
      <c r="G12" s="4">
        <v>3</v>
      </c>
      <c r="H12" s="4">
        <v>3</v>
      </c>
      <c r="I12" s="4">
        <v>0</v>
      </c>
      <c r="J12" s="4">
        <v>36235</v>
      </c>
      <c r="K12" s="4"/>
    </row>
    <row r="13" spans="2:11" ht="25.5" thickBot="1" x14ac:dyDescent="0.4">
      <c r="B13" s="4"/>
      <c r="C13" s="4"/>
      <c r="D13" s="4"/>
      <c r="E13" s="4" t="s">
        <v>103</v>
      </c>
      <c r="F13" s="4">
        <v>8</v>
      </c>
      <c r="G13" s="4">
        <v>3</v>
      </c>
      <c r="H13" s="4">
        <v>1</v>
      </c>
      <c r="I13" s="4">
        <v>2</v>
      </c>
      <c r="J13" s="4">
        <v>62398</v>
      </c>
      <c r="K13" s="4"/>
    </row>
    <row r="14" spans="2:11" ht="25.5" thickBot="1" x14ac:dyDescent="0.4">
      <c r="B14" s="4"/>
      <c r="C14" s="4"/>
      <c r="D14" s="4"/>
      <c r="E14" s="4" t="s">
        <v>113</v>
      </c>
      <c r="F14" s="4">
        <v>8</v>
      </c>
      <c r="G14" s="4">
        <v>3</v>
      </c>
      <c r="H14" s="4">
        <v>4</v>
      </c>
      <c r="I14" s="4">
        <v>0</v>
      </c>
      <c r="J14" s="4">
        <v>11340</v>
      </c>
      <c r="K14" s="4"/>
    </row>
    <row r="15" spans="2:11" ht="25.5" thickBot="1" x14ac:dyDescent="0.4">
      <c r="B15" s="4"/>
      <c r="C15" s="4"/>
      <c r="D15" s="4"/>
      <c r="E15" s="4" t="s">
        <v>114</v>
      </c>
      <c r="F15" s="4">
        <v>6</v>
      </c>
      <c r="G15" s="4">
        <v>0</v>
      </c>
      <c r="H15" s="4">
        <v>0</v>
      </c>
      <c r="I15" s="4">
        <v>2</v>
      </c>
      <c r="J15" s="4">
        <v>60905</v>
      </c>
      <c r="K15" s="4"/>
    </row>
    <row r="16" spans="2:11" ht="25.5" thickBot="1" x14ac:dyDescent="0.4">
      <c r="B16" s="4"/>
      <c r="C16" s="4"/>
      <c r="D16" s="4"/>
      <c r="E16" s="22" t="s">
        <v>144</v>
      </c>
      <c r="F16" s="4">
        <v>9</v>
      </c>
      <c r="G16" s="4">
        <v>2</v>
      </c>
      <c r="H16" s="4">
        <v>2</v>
      </c>
      <c r="I16" s="4">
        <v>0</v>
      </c>
      <c r="J16" s="4">
        <v>29171</v>
      </c>
      <c r="K16" s="4"/>
    </row>
    <row r="17" spans="2:11" ht="25.5" thickBot="1" x14ac:dyDescent="0.4">
      <c r="B17" s="4"/>
      <c r="C17" s="4"/>
      <c r="D17" s="4"/>
      <c r="E17" s="22" t="s">
        <v>145</v>
      </c>
      <c r="F17" s="4">
        <v>7</v>
      </c>
      <c r="G17" s="4">
        <v>1</v>
      </c>
      <c r="H17" s="4">
        <v>2</v>
      </c>
      <c r="I17" s="4">
        <v>0</v>
      </c>
      <c r="J17" s="4">
        <v>4</v>
      </c>
      <c r="K17" s="4"/>
    </row>
    <row r="18" spans="2:11" ht="25.5" thickBot="1" x14ac:dyDescent="0.4">
      <c r="B18" s="4"/>
      <c r="C18" s="4"/>
      <c r="D18" s="4"/>
      <c r="E18" s="22" t="s">
        <v>152</v>
      </c>
      <c r="F18" s="4">
        <v>13</v>
      </c>
      <c r="G18" s="4">
        <v>1</v>
      </c>
      <c r="H18" s="4">
        <v>3</v>
      </c>
      <c r="I18" s="4">
        <v>0</v>
      </c>
      <c r="J18" s="4">
        <v>1779</v>
      </c>
      <c r="K18" s="4"/>
    </row>
    <row r="19" spans="2:11" ht="25.5" thickBot="1" x14ac:dyDescent="0.4">
      <c r="B19" s="4"/>
      <c r="C19" s="4"/>
      <c r="D19" s="4"/>
      <c r="E19" s="22" t="s">
        <v>153</v>
      </c>
      <c r="F19" s="4">
        <v>12</v>
      </c>
      <c r="G19" s="4">
        <v>3</v>
      </c>
      <c r="H19" s="4">
        <v>1</v>
      </c>
      <c r="I19" s="4">
        <v>0</v>
      </c>
      <c r="J19" s="4">
        <v>24120</v>
      </c>
      <c r="K19" s="4"/>
    </row>
    <row r="20" spans="2:11" ht="15" thickBot="1" x14ac:dyDescent="0.4">
      <c r="B20" s="4"/>
      <c r="C20" s="4"/>
      <c r="D20" s="4"/>
      <c r="E20" s="4"/>
      <c r="F20" s="27">
        <f>SUM(F12:F19)/8</f>
        <v>10</v>
      </c>
      <c r="G20" s="27">
        <f t="shared" ref="G20:J20" si="1">SUM(G12:G19)/8</f>
        <v>2</v>
      </c>
      <c r="H20" s="27">
        <f t="shared" si="1"/>
        <v>2</v>
      </c>
      <c r="I20" s="27">
        <f t="shared" si="1"/>
        <v>0.5</v>
      </c>
      <c r="J20" s="27">
        <f t="shared" si="1"/>
        <v>28244</v>
      </c>
      <c r="K20" s="4"/>
    </row>
    <row r="21" spans="2:11" ht="15" thickBo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25.5" thickBot="1" x14ac:dyDescent="0.4">
      <c r="B22" s="7" t="s">
        <v>90</v>
      </c>
      <c r="C22" s="7" t="s">
        <v>46</v>
      </c>
      <c r="D22" s="7" t="s">
        <v>98</v>
      </c>
      <c r="E22" s="7" t="s">
        <v>102</v>
      </c>
      <c r="F22" s="7">
        <v>9</v>
      </c>
      <c r="G22" s="7">
        <v>3</v>
      </c>
      <c r="H22" s="7">
        <v>2</v>
      </c>
      <c r="I22" s="7">
        <v>49</v>
      </c>
      <c r="J22" s="7">
        <v>100637</v>
      </c>
      <c r="K22" s="7"/>
    </row>
    <row r="23" spans="2:11" ht="25.5" thickBot="1" x14ac:dyDescent="0.4">
      <c r="B23" s="7"/>
      <c r="C23" s="7"/>
      <c r="D23" s="7"/>
      <c r="E23" s="7" t="s">
        <v>103</v>
      </c>
      <c r="F23" s="7">
        <v>3</v>
      </c>
      <c r="G23" s="7">
        <v>1</v>
      </c>
      <c r="H23" s="7">
        <v>4</v>
      </c>
      <c r="I23" s="7">
        <v>40</v>
      </c>
      <c r="J23" s="7">
        <v>62417</v>
      </c>
      <c r="K23" s="7"/>
    </row>
    <row r="24" spans="2:11" ht="25.5" thickBot="1" x14ac:dyDescent="0.4">
      <c r="B24" s="7"/>
      <c r="C24" s="7"/>
      <c r="D24" s="7"/>
      <c r="E24" s="7" t="s">
        <v>113</v>
      </c>
      <c r="F24" s="19"/>
      <c r="G24" s="19"/>
      <c r="H24" s="19"/>
      <c r="I24" s="19"/>
      <c r="J24" s="19"/>
      <c r="K24" s="7"/>
    </row>
    <row r="25" spans="2:11" ht="25.5" thickBot="1" x14ac:dyDescent="0.4">
      <c r="B25" s="7"/>
      <c r="C25" s="7"/>
      <c r="D25" s="7"/>
      <c r="E25" s="7" t="s">
        <v>114</v>
      </c>
      <c r="F25" s="7">
        <v>2</v>
      </c>
      <c r="G25" s="7">
        <v>2</v>
      </c>
      <c r="H25" s="7">
        <v>0</v>
      </c>
      <c r="I25" s="7">
        <v>29</v>
      </c>
      <c r="J25" s="7">
        <v>80531</v>
      </c>
      <c r="K25" s="7"/>
    </row>
    <row r="26" spans="2:11" ht="25.5" thickBot="1" x14ac:dyDescent="0.4">
      <c r="B26" s="7"/>
      <c r="C26" s="7"/>
      <c r="D26" s="7"/>
      <c r="E26" s="7" t="s">
        <v>144</v>
      </c>
      <c r="F26" s="19"/>
      <c r="G26" s="19"/>
      <c r="H26" s="19"/>
      <c r="I26" s="19"/>
      <c r="J26" s="19"/>
      <c r="K26" s="7"/>
    </row>
    <row r="27" spans="2:11" ht="25.5" thickBot="1" x14ac:dyDescent="0.4">
      <c r="B27" s="7"/>
      <c r="C27" s="7"/>
      <c r="D27" s="7"/>
      <c r="E27" s="7" t="s">
        <v>145</v>
      </c>
      <c r="F27" s="19"/>
      <c r="G27" s="19"/>
      <c r="H27" s="19"/>
      <c r="I27" s="19"/>
      <c r="J27" s="19"/>
      <c r="K27" s="7"/>
    </row>
    <row r="28" spans="2:11" ht="25.5" thickBot="1" x14ac:dyDescent="0.4">
      <c r="B28" s="7"/>
      <c r="C28" s="7"/>
      <c r="D28" s="7"/>
      <c r="E28" s="7" t="s">
        <v>152</v>
      </c>
      <c r="F28" s="19"/>
      <c r="G28" s="19"/>
      <c r="H28" s="19"/>
      <c r="I28" s="19"/>
      <c r="J28" s="19"/>
      <c r="K28" s="7"/>
    </row>
    <row r="29" spans="2:11" ht="25.5" thickBot="1" x14ac:dyDescent="0.4">
      <c r="B29" s="7"/>
      <c r="C29" s="7"/>
      <c r="D29" s="7"/>
      <c r="E29" s="7" t="s">
        <v>153</v>
      </c>
      <c r="F29" s="19"/>
      <c r="G29" s="19"/>
      <c r="H29" s="19"/>
      <c r="I29" s="19"/>
      <c r="J29" s="19"/>
      <c r="K29" s="7"/>
    </row>
    <row r="30" spans="2:11" ht="15" thickBot="1" x14ac:dyDescent="0.4">
      <c r="B30" s="7"/>
      <c r="C30" s="7"/>
      <c r="D30" s="7"/>
      <c r="E30" s="7"/>
      <c r="F30" s="28">
        <f>SUM(F22:F29)/3</f>
        <v>4.666666666666667</v>
      </c>
      <c r="G30" s="28">
        <f t="shared" ref="G30:J30" si="2">SUM(G22:G29)/3</f>
        <v>2</v>
      </c>
      <c r="H30" s="28">
        <f t="shared" si="2"/>
        <v>2</v>
      </c>
      <c r="I30" s="28">
        <f t="shared" si="2"/>
        <v>39.333333333333336</v>
      </c>
      <c r="J30" s="28">
        <f t="shared" si="2"/>
        <v>81195</v>
      </c>
      <c r="K30" s="7"/>
    </row>
    <row r="31" spans="2:11" ht="15" thickBo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5.5" thickBot="1" x14ac:dyDescent="0.4">
      <c r="B32" s="4" t="s">
        <v>91</v>
      </c>
      <c r="C32" s="4" t="s">
        <v>46</v>
      </c>
      <c r="D32" s="4" t="s">
        <v>98</v>
      </c>
      <c r="E32" s="4" t="s">
        <v>102</v>
      </c>
      <c r="F32" s="19"/>
      <c r="G32" s="19"/>
      <c r="H32" s="19"/>
      <c r="I32" s="19"/>
      <c r="J32" s="19"/>
      <c r="K32" s="4"/>
    </row>
    <row r="33" spans="2:11" ht="25.5" thickBot="1" x14ac:dyDescent="0.4">
      <c r="B33" s="4"/>
      <c r="C33" s="4"/>
      <c r="D33" s="4"/>
      <c r="E33" s="4" t="s">
        <v>103</v>
      </c>
      <c r="F33" s="19"/>
      <c r="G33" s="19"/>
      <c r="H33" s="19"/>
      <c r="I33" s="19"/>
      <c r="J33" s="19"/>
      <c r="K33" s="4"/>
    </row>
    <row r="34" spans="2:11" s="21" customFormat="1" ht="25.5" thickBot="1" x14ac:dyDescent="0.4">
      <c r="B34" s="20"/>
      <c r="C34" s="20"/>
      <c r="D34" s="20"/>
      <c r="E34" s="4" t="s">
        <v>113</v>
      </c>
      <c r="F34" s="20">
        <v>8</v>
      </c>
      <c r="G34" s="20">
        <v>0</v>
      </c>
      <c r="H34" s="20">
        <v>3</v>
      </c>
      <c r="I34" s="20">
        <v>0</v>
      </c>
      <c r="J34" s="20">
        <v>73813</v>
      </c>
      <c r="K34" s="20"/>
    </row>
    <row r="35" spans="2:11" s="21" customFormat="1" ht="25.5" thickBot="1" x14ac:dyDescent="0.4">
      <c r="B35" s="20"/>
      <c r="C35" s="20"/>
      <c r="D35" s="20"/>
      <c r="E35" s="4" t="s">
        <v>114</v>
      </c>
      <c r="F35" s="20">
        <v>4</v>
      </c>
      <c r="G35" s="20">
        <v>0</v>
      </c>
      <c r="H35" s="20">
        <v>3</v>
      </c>
      <c r="I35" s="20">
        <v>16</v>
      </c>
      <c r="J35" s="20">
        <v>43435</v>
      </c>
      <c r="K35" s="20"/>
    </row>
    <row r="36" spans="2:11" s="21" customFormat="1" ht="25.5" thickBot="1" x14ac:dyDescent="0.4">
      <c r="B36" s="20"/>
      <c r="C36" s="20"/>
      <c r="D36" s="20"/>
      <c r="E36" s="22" t="s">
        <v>144</v>
      </c>
      <c r="F36" s="20">
        <v>8</v>
      </c>
      <c r="G36" s="20">
        <v>3</v>
      </c>
      <c r="H36" s="20">
        <v>4</v>
      </c>
      <c r="I36" s="20">
        <v>2</v>
      </c>
      <c r="J36" s="20">
        <v>31023</v>
      </c>
      <c r="K36" s="20"/>
    </row>
    <row r="37" spans="2:11" s="21" customFormat="1" ht="25.5" thickBot="1" x14ac:dyDescent="0.4">
      <c r="B37" s="20"/>
      <c r="C37" s="20"/>
      <c r="D37" s="20"/>
      <c r="E37" s="22" t="s">
        <v>145</v>
      </c>
      <c r="F37" s="20">
        <v>2</v>
      </c>
      <c r="G37" s="20">
        <v>1</v>
      </c>
      <c r="H37" s="20">
        <v>6</v>
      </c>
      <c r="I37" s="20">
        <v>1</v>
      </c>
      <c r="J37" s="20">
        <v>11239</v>
      </c>
      <c r="K37" s="20"/>
    </row>
    <row r="38" spans="2:11" s="21" customFormat="1" ht="25.5" thickBot="1" x14ac:dyDescent="0.4">
      <c r="B38" s="20"/>
      <c r="C38" s="20"/>
      <c r="D38" s="20"/>
      <c r="E38" s="22" t="s">
        <v>152</v>
      </c>
      <c r="F38" s="20">
        <v>11</v>
      </c>
      <c r="G38" s="20">
        <v>0</v>
      </c>
      <c r="H38" s="20">
        <v>4</v>
      </c>
      <c r="I38" s="20">
        <v>8</v>
      </c>
      <c r="J38" s="20">
        <v>68149</v>
      </c>
      <c r="K38" s="20"/>
    </row>
    <row r="39" spans="2:11" s="21" customFormat="1" ht="25.5" thickBot="1" x14ac:dyDescent="0.4">
      <c r="B39" s="20"/>
      <c r="C39" s="20"/>
      <c r="D39" s="20"/>
      <c r="E39" s="22" t="s">
        <v>153</v>
      </c>
      <c r="F39" s="20">
        <v>6</v>
      </c>
      <c r="G39" s="20">
        <v>3</v>
      </c>
      <c r="H39" s="20">
        <v>5</v>
      </c>
      <c r="I39" s="20">
        <v>19</v>
      </c>
      <c r="J39" s="20">
        <v>81469</v>
      </c>
      <c r="K39" s="20"/>
    </row>
    <row r="40" spans="2:11" s="21" customFormat="1" ht="15" thickBot="1" x14ac:dyDescent="0.4">
      <c r="B40" s="20"/>
      <c r="C40" s="20"/>
      <c r="D40" s="20"/>
      <c r="E40" s="4"/>
      <c r="F40" s="27">
        <f>SUM(F32:F39)/6</f>
        <v>6.5</v>
      </c>
      <c r="G40" s="27">
        <f t="shared" ref="G40:J40" si="3">SUM(G32:G39)/6</f>
        <v>1.1666666666666667</v>
      </c>
      <c r="H40" s="27">
        <f t="shared" si="3"/>
        <v>4.166666666666667</v>
      </c>
      <c r="I40" s="27">
        <f t="shared" si="3"/>
        <v>7.666666666666667</v>
      </c>
      <c r="J40" s="27">
        <f t="shared" si="3"/>
        <v>51521.333333333336</v>
      </c>
      <c r="K40" s="20"/>
    </row>
    <row r="41" spans="2:11" s="21" customFormat="1" ht="15" thickBot="1" x14ac:dyDescent="0.4">
      <c r="B41" s="20"/>
      <c r="C41" s="20"/>
      <c r="D41" s="20"/>
      <c r="E41" s="4"/>
      <c r="F41" s="20"/>
      <c r="G41" s="20"/>
      <c r="H41" s="20"/>
      <c r="I41" s="20"/>
      <c r="J41" s="20"/>
      <c r="K41" s="20"/>
    </row>
    <row r="42" spans="2:11" ht="25.5" thickBot="1" x14ac:dyDescent="0.4">
      <c r="B42" s="7" t="s">
        <v>92</v>
      </c>
      <c r="C42" s="7" t="s">
        <v>46</v>
      </c>
      <c r="D42" s="7" t="s">
        <v>99</v>
      </c>
      <c r="E42" s="7" t="s">
        <v>102</v>
      </c>
      <c r="F42" s="19"/>
      <c r="G42" s="19"/>
      <c r="H42" s="19"/>
      <c r="I42" s="19"/>
      <c r="J42" s="19"/>
      <c r="K42" s="7"/>
    </row>
    <row r="43" spans="2:11" ht="25.5" thickBot="1" x14ac:dyDescent="0.4">
      <c r="B43" s="7"/>
      <c r="C43" s="7"/>
      <c r="D43" s="7"/>
      <c r="E43" s="7" t="s">
        <v>103</v>
      </c>
      <c r="F43" s="19"/>
      <c r="G43" s="19"/>
      <c r="H43" s="19"/>
      <c r="I43" s="19"/>
      <c r="J43" s="19"/>
      <c r="K43" s="7"/>
    </row>
    <row r="44" spans="2:11" ht="25.5" thickBot="1" x14ac:dyDescent="0.4">
      <c r="B44" s="7"/>
      <c r="C44" s="7"/>
      <c r="D44" s="7"/>
      <c r="E44" s="7" t="s">
        <v>113</v>
      </c>
      <c r="F44" s="19"/>
      <c r="G44" s="19"/>
      <c r="H44" s="19"/>
      <c r="I44" s="19"/>
      <c r="J44" s="19"/>
      <c r="K44" s="7"/>
    </row>
    <row r="45" spans="2:11" ht="25.5" thickBot="1" x14ac:dyDescent="0.4">
      <c r="B45" s="7"/>
      <c r="C45" s="7"/>
      <c r="D45" s="7"/>
      <c r="E45" s="7" t="s">
        <v>114</v>
      </c>
      <c r="F45" s="19"/>
      <c r="G45" s="19"/>
      <c r="H45" s="19"/>
      <c r="I45" s="19"/>
      <c r="J45" s="19"/>
      <c r="K45" s="7"/>
    </row>
    <row r="46" spans="2:11" ht="25.5" thickBot="1" x14ac:dyDescent="0.4">
      <c r="B46" s="7"/>
      <c r="C46" s="7"/>
      <c r="D46" s="7"/>
      <c r="E46" s="7" t="s">
        <v>144</v>
      </c>
      <c r="F46" s="7">
        <v>1</v>
      </c>
      <c r="G46" s="7">
        <v>5</v>
      </c>
      <c r="H46" s="7">
        <v>9</v>
      </c>
      <c r="I46" s="7">
        <v>68</v>
      </c>
      <c r="J46" s="7">
        <v>76443</v>
      </c>
      <c r="K46" s="7"/>
    </row>
    <row r="47" spans="2:11" ht="25.5" thickBot="1" x14ac:dyDescent="0.4">
      <c r="B47" s="7"/>
      <c r="C47" s="7"/>
      <c r="D47" s="7"/>
      <c r="E47" s="7" t="s">
        <v>145</v>
      </c>
      <c r="F47" s="19"/>
      <c r="G47" s="19"/>
      <c r="H47" s="19"/>
      <c r="I47" s="19"/>
      <c r="J47" s="19"/>
      <c r="K47" s="7"/>
    </row>
    <row r="48" spans="2:11" ht="25.5" thickBot="1" x14ac:dyDescent="0.4">
      <c r="B48" s="7"/>
      <c r="C48" s="7"/>
      <c r="D48" s="7"/>
      <c r="E48" s="7" t="s">
        <v>152</v>
      </c>
      <c r="F48" s="7">
        <v>2</v>
      </c>
      <c r="G48" s="7">
        <v>2</v>
      </c>
      <c r="H48" s="7">
        <v>0</v>
      </c>
      <c r="I48" s="7">
        <v>51</v>
      </c>
      <c r="J48" s="7">
        <v>85567</v>
      </c>
      <c r="K48" s="7"/>
    </row>
    <row r="49" spans="2:11" ht="25.5" thickBot="1" x14ac:dyDescent="0.4">
      <c r="B49" s="7"/>
      <c r="C49" s="7"/>
      <c r="D49" s="7"/>
      <c r="E49" s="7" t="s">
        <v>153</v>
      </c>
      <c r="F49" s="19"/>
      <c r="G49" s="19"/>
      <c r="H49" s="19"/>
      <c r="I49" s="19"/>
      <c r="J49" s="19"/>
      <c r="K49" s="7"/>
    </row>
    <row r="50" spans="2:11" ht="15" thickBot="1" x14ac:dyDescent="0.4">
      <c r="B50" s="7"/>
      <c r="C50" s="7"/>
      <c r="D50" s="7"/>
      <c r="E50" s="7"/>
      <c r="F50" s="28">
        <f>SUM(F42:F49)/2</f>
        <v>1.5</v>
      </c>
      <c r="G50" s="28">
        <f t="shared" ref="G50:J50" si="4">SUM(G42:G49)/2</f>
        <v>3.5</v>
      </c>
      <c r="H50" s="28">
        <f t="shared" si="4"/>
        <v>4.5</v>
      </c>
      <c r="I50" s="28">
        <f t="shared" si="4"/>
        <v>59.5</v>
      </c>
      <c r="J50" s="28">
        <f t="shared" si="4"/>
        <v>81005</v>
      </c>
      <c r="K50" s="7"/>
    </row>
    <row r="51" spans="2:11" ht="15" thickBo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5.5" thickBot="1" x14ac:dyDescent="0.4">
      <c r="B52" s="4" t="s">
        <v>93</v>
      </c>
      <c r="C52" s="4" t="s">
        <v>46</v>
      </c>
      <c r="D52" s="4" t="s">
        <v>100</v>
      </c>
      <c r="E52" s="4" t="s">
        <v>102</v>
      </c>
      <c r="F52" s="19"/>
      <c r="G52" s="19"/>
      <c r="H52" s="19"/>
      <c r="I52" s="19"/>
      <c r="J52" s="19"/>
      <c r="K52" s="4" t="s">
        <v>104</v>
      </c>
    </row>
    <row r="53" spans="2:11" ht="25.5" thickBot="1" x14ac:dyDescent="0.4">
      <c r="B53" s="4"/>
      <c r="C53" s="4"/>
      <c r="D53" s="4"/>
      <c r="E53" s="4" t="s">
        <v>103</v>
      </c>
      <c r="F53" s="19"/>
      <c r="G53" s="19"/>
      <c r="H53" s="19"/>
      <c r="I53" s="19"/>
      <c r="J53" s="19"/>
      <c r="K53" s="4" t="s">
        <v>104</v>
      </c>
    </row>
    <row r="54" spans="2:11" s="21" customFormat="1" ht="25.5" thickBot="1" x14ac:dyDescent="0.4">
      <c r="B54" s="20"/>
      <c r="C54" s="20"/>
      <c r="D54" s="20"/>
      <c r="E54" s="4" t="s">
        <v>113</v>
      </c>
      <c r="F54" s="20">
        <v>0</v>
      </c>
      <c r="G54" s="20">
        <v>9</v>
      </c>
      <c r="H54" s="20">
        <v>0</v>
      </c>
      <c r="I54" s="20">
        <v>39</v>
      </c>
      <c r="J54" s="20">
        <v>33839</v>
      </c>
      <c r="K54" s="20"/>
    </row>
    <row r="55" spans="2:11" s="21" customFormat="1" ht="25.5" thickBot="1" x14ac:dyDescent="0.4">
      <c r="B55" s="20"/>
      <c r="C55" s="20"/>
      <c r="D55" s="20"/>
      <c r="E55" s="4" t="s">
        <v>114</v>
      </c>
      <c r="F55" s="19"/>
      <c r="G55" s="19"/>
      <c r="H55" s="19"/>
      <c r="I55" s="19"/>
      <c r="J55" s="19"/>
      <c r="K55" s="20"/>
    </row>
    <row r="56" spans="2:11" s="21" customFormat="1" ht="25.5" thickBot="1" x14ac:dyDescent="0.4">
      <c r="B56" s="20"/>
      <c r="C56" s="20"/>
      <c r="D56" s="20"/>
      <c r="E56" s="22" t="s">
        <v>144</v>
      </c>
      <c r="F56" s="20">
        <v>0</v>
      </c>
      <c r="G56" s="20">
        <v>8</v>
      </c>
      <c r="H56" s="20">
        <v>1</v>
      </c>
      <c r="I56" s="20">
        <v>41</v>
      </c>
      <c r="J56" s="20">
        <v>25733</v>
      </c>
      <c r="K56" s="20"/>
    </row>
    <row r="57" spans="2:11" s="21" customFormat="1" ht="25.5" thickBot="1" x14ac:dyDescent="0.4">
      <c r="B57" s="20"/>
      <c r="C57" s="20"/>
      <c r="D57" s="20"/>
      <c r="E57" s="22" t="s">
        <v>145</v>
      </c>
      <c r="F57" s="20">
        <v>0</v>
      </c>
      <c r="G57" s="20">
        <v>5</v>
      </c>
      <c r="H57" s="20">
        <v>0</v>
      </c>
      <c r="I57" s="20">
        <v>35</v>
      </c>
      <c r="J57" s="20">
        <v>19341</v>
      </c>
      <c r="K57" s="20"/>
    </row>
    <row r="58" spans="2:11" s="21" customFormat="1" ht="25.5" thickBot="1" x14ac:dyDescent="0.4">
      <c r="B58" s="20"/>
      <c r="C58" s="20"/>
      <c r="D58" s="20"/>
      <c r="E58" s="22" t="s">
        <v>152</v>
      </c>
      <c r="F58" s="20">
        <v>0</v>
      </c>
      <c r="G58" s="20">
        <v>4</v>
      </c>
      <c r="H58" s="20">
        <v>0</v>
      </c>
      <c r="I58" s="20">
        <v>28</v>
      </c>
      <c r="J58" s="20">
        <v>34764</v>
      </c>
      <c r="K58" s="20"/>
    </row>
    <row r="59" spans="2:11" s="21" customFormat="1" ht="25.5" thickBot="1" x14ac:dyDescent="0.4">
      <c r="B59" s="20"/>
      <c r="C59" s="20"/>
      <c r="D59" s="20"/>
      <c r="E59" s="22" t="s">
        <v>153</v>
      </c>
      <c r="F59" s="20">
        <v>0</v>
      </c>
      <c r="G59" s="20">
        <v>5</v>
      </c>
      <c r="H59" s="20">
        <v>0</v>
      </c>
      <c r="I59" s="20">
        <v>43</v>
      </c>
      <c r="J59" s="20">
        <v>37974</v>
      </c>
      <c r="K59" s="20"/>
    </row>
    <row r="60" spans="2:11" s="21" customFormat="1" ht="15" thickBot="1" x14ac:dyDescent="0.4">
      <c r="B60" s="20"/>
      <c r="C60" s="20"/>
      <c r="D60" s="20"/>
      <c r="E60" s="4"/>
      <c r="F60" s="27">
        <f>SUM(F52:F59)/5</f>
        <v>0</v>
      </c>
      <c r="G60" s="27">
        <f t="shared" ref="G60:J60" si="5">SUM(G52:G59)/5</f>
        <v>6.2</v>
      </c>
      <c r="H60" s="27">
        <f t="shared" si="5"/>
        <v>0.2</v>
      </c>
      <c r="I60" s="27">
        <f t="shared" si="5"/>
        <v>37.200000000000003</v>
      </c>
      <c r="J60" s="27">
        <f t="shared" si="5"/>
        <v>30330.2</v>
      </c>
      <c r="K60" s="20"/>
    </row>
    <row r="61" spans="2:11" s="21" customFormat="1" ht="15" thickBot="1" x14ac:dyDescent="0.4">
      <c r="B61" s="20"/>
      <c r="C61" s="20"/>
      <c r="D61" s="20"/>
      <c r="E61" s="4"/>
      <c r="F61" s="20"/>
      <c r="G61" s="20"/>
      <c r="H61" s="20"/>
      <c r="I61" s="20"/>
      <c r="J61" s="20"/>
      <c r="K61" s="20"/>
    </row>
    <row r="62" spans="2:11" ht="25.5" thickBot="1" x14ac:dyDescent="0.4">
      <c r="B62" s="7" t="s">
        <v>94</v>
      </c>
      <c r="C62" s="7" t="s">
        <v>46</v>
      </c>
      <c r="D62" s="7" t="s">
        <v>100</v>
      </c>
      <c r="E62" s="7" t="s">
        <v>102</v>
      </c>
      <c r="F62" s="7">
        <v>1</v>
      </c>
      <c r="G62" s="7">
        <v>9</v>
      </c>
      <c r="H62" s="7">
        <v>0</v>
      </c>
      <c r="I62" s="7">
        <v>2</v>
      </c>
      <c r="J62" s="7">
        <v>48486</v>
      </c>
      <c r="K62" s="7"/>
    </row>
    <row r="63" spans="2:11" ht="25.5" thickBot="1" x14ac:dyDescent="0.4">
      <c r="B63" s="7"/>
      <c r="C63" s="7"/>
      <c r="D63" s="7"/>
      <c r="E63" s="7" t="s">
        <v>103</v>
      </c>
      <c r="F63" s="7">
        <v>1</v>
      </c>
      <c r="G63" s="7">
        <v>6</v>
      </c>
      <c r="H63" s="7">
        <v>1</v>
      </c>
      <c r="I63" s="7">
        <v>4</v>
      </c>
      <c r="J63" s="7">
        <v>25312</v>
      </c>
      <c r="K63" s="7"/>
    </row>
    <row r="64" spans="2:11" ht="25.5" thickBot="1" x14ac:dyDescent="0.4">
      <c r="B64" s="7"/>
      <c r="C64" s="7"/>
      <c r="D64" s="7"/>
      <c r="E64" s="7" t="s">
        <v>113</v>
      </c>
      <c r="F64" s="7">
        <v>1</v>
      </c>
      <c r="G64" s="7">
        <v>4</v>
      </c>
      <c r="H64" s="7">
        <v>0</v>
      </c>
      <c r="I64" s="7">
        <v>1</v>
      </c>
      <c r="J64" s="7">
        <v>40909</v>
      </c>
      <c r="K64" s="7"/>
    </row>
    <row r="65" spans="2:11" ht="25.5" thickBot="1" x14ac:dyDescent="0.4">
      <c r="B65" s="7"/>
      <c r="C65" s="7"/>
      <c r="D65" s="7"/>
      <c r="E65" s="7" t="s">
        <v>114</v>
      </c>
      <c r="F65" s="7">
        <v>0</v>
      </c>
      <c r="G65" s="7">
        <v>3</v>
      </c>
      <c r="H65" s="7">
        <v>1</v>
      </c>
      <c r="I65" s="7">
        <v>3</v>
      </c>
      <c r="J65" s="7">
        <v>37129</v>
      </c>
      <c r="K65" s="7"/>
    </row>
    <row r="66" spans="2:11" ht="25.5" thickBot="1" x14ac:dyDescent="0.4">
      <c r="B66" s="7"/>
      <c r="C66" s="7"/>
      <c r="D66" s="7"/>
      <c r="E66" s="7" t="s">
        <v>144</v>
      </c>
      <c r="F66" s="19"/>
      <c r="G66" s="19"/>
      <c r="H66" s="19"/>
      <c r="I66" s="19"/>
      <c r="J66" s="19"/>
      <c r="K66" s="7"/>
    </row>
    <row r="67" spans="2:11" ht="25.5" thickBot="1" x14ac:dyDescent="0.4">
      <c r="B67" s="7"/>
      <c r="C67" s="7"/>
      <c r="D67" s="7"/>
      <c r="E67" s="7" t="s">
        <v>145</v>
      </c>
      <c r="F67" s="7">
        <v>1</v>
      </c>
      <c r="G67" s="7">
        <v>3</v>
      </c>
      <c r="H67" s="7">
        <v>0</v>
      </c>
      <c r="I67" s="7">
        <v>0</v>
      </c>
      <c r="J67" s="7">
        <v>34172</v>
      </c>
      <c r="K67" s="7"/>
    </row>
    <row r="68" spans="2:11" ht="25.5" thickBot="1" x14ac:dyDescent="0.4">
      <c r="B68" s="7"/>
      <c r="C68" s="7"/>
      <c r="D68" s="7"/>
      <c r="E68" s="7" t="s">
        <v>152</v>
      </c>
      <c r="F68" s="19"/>
      <c r="G68" s="19"/>
      <c r="H68" s="19"/>
      <c r="I68" s="19"/>
      <c r="J68" s="19"/>
      <c r="K68" s="7"/>
    </row>
    <row r="69" spans="2:11" ht="25.5" thickBot="1" x14ac:dyDescent="0.4">
      <c r="B69" s="7"/>
      <c r="C69" s="7"/>
      <c r="D69" s="7"/>
      <c r="E69" s="7" t="s">
        <v>153</v>
      </c>
      <c r="F69" s="7">
        <v>1</v>
      </c>
      <c r="G69" s="7">
        <v>3</v>
      </c>
      <c r="H69" s="7">
        <v>0</v>
      </c>
      <c r="I69" s="7">
        <v>1</v>
      </c>
      <c r="J69" s="7">
        <v>53878</v>
      </c>
      <c r="K69" s="7"/>
    </row>
    <row r="70" spans="2:11" ht="15" thickBot="1" x14ac:dyDescent="0.4">
      <c r="B70" s="7"/>
      <c r="C70" s="7"/>
      <c r="D70" s="7"/>
      <c r="E70" s="7"/>
      <c r="F70" s="28">
        <f>SUM(F62:F69)/6</f>
        <v>0.83333333333333337</v>
      </c>
      <c r="G70" s="28">
        <f t="shared" ref="G70:J70" si="6">SUM(G62:G69)/6</f>
        <v>4.666666666666667</v>
      </c>
      <c r="H70" s="28">
        <f t="shared" si="6"/>
        <v>0.33333333333333331</v>
      </c>
      <c r="I70" s="28">
        <f t="shared" si="6"/>
        <v>1.8333333333333333</v>
      </c>
      <c r="J70" s="28">
        <f t="shared" si="6"/>
        <v>39981</v>
      </c>
      <c r="K70" s="7"/>
    </row>
    <row r="71" spans="2:11" ht="15" thickBo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25.5" thickBot="1" x14ac:dyDescent="0.4">
      <c r="B72" s="4" t="s">
        <v>95</v>
      </c>
      <c r="C72" s="4" t="s">
        <v>46</v>
      </c>
      <c r="D72" s="4" t="s">
        <v>97</v>
      </c>
      <c r="E72" s="4" t="s">
        <v>102</v>
      </c>
      <c r="F72" s="19"/>
      <c r="G72" s="19"/>
      <c r="H72" s="19"/>
      <c r="I72" s="19"/>
      <c r="J72" s="19"/>
      <c r="K72" s="4"/>
    </row>
    <row r="73" spans="2:11" ht="25.5" thickBot="1" x14ac:dyDescent="0.4">
      <c r="B73" s="4"/>
      <c r="C73" s="4"/>
      <c r="D73" s="4"/>
      <c r="E73" s="4" t="s">
        <v>103</v>
      </c>
      <c r="F73" s="19"/>
      <c r="G73" s="19"/>
      <c r="H73" s="19"/>
      <c r="I73" s="19"/>
      <c r="J73" s="19"/>
      <c r="K73" s="4"/>
    </row>
    <row r="74" spans="2:11" ht="25.5" thickBot="1" x14ac:dyDescent="0.4">
      <c r="B74" s="4"/>
      <c r="C74" s="4"/>
      <c r="D74" s="4"/>
      <c r="E74" s="4" t="s">
        <v>113</v>
      </c>
      <c r="F74" s="19"/>
      <c r="G74" s="19"/>
      <c r="H74" s="19"/>
      <c r="I74" s="19"/>
      <c r="J74" s="19"/>
      <c r="K74" s="4"/>
    </row>
    <row r="75" spans="2:11" ht="25.5" thickBot="1" x14ac:dyDescent="0.4">
      <c r="B75" s="4"/>
      <c r="C75" s="4"/>
      <c r="D75" s="4"/>
      <c r="E75" s="4" t="s">
        <v>114</v>
      </c>
      <c r="F75" s="19"/>
      <c r="G75" s="19"/>
      <c r="H75" s="19"/>
      <c r="I75" s="19"/>
      <c r="J75" s="19"/>
      <c r="K75" s="4"/>
    </row>
    <row r="76" spans="2:11" ht="25.5" thickBot="1" x14ac:dyDescent="0.4">
      <c r="B76" s="4"/>
      <c r="C76" s="4"/>
      <c r="D76" s="4"/>
      <c r="E76" s="22" t="s">
        <v>144</v>
      </c>
      <c r="F76" s="19"/>
      <c r="G76" s="19"/>
      <c r="H76" s="19"/>
      <c r="I76" s="19"/>
      <c r="J76" s="19"/>
      <c r="K76" s="4"/>
    </row>
    <row r="77" spans="2:11" ht="25.5" thickBot="1" x14ac:dyDescent="0.4">
      <c r="B77" s="4"/>
      <c r="C77" s="4"/>
      <c r="D77" s="4"/>
      <c r="E77" s="22" t="s">
        <v>145</v>
      </c>
      <c r="F77" s="19"/>
      <c r="G77" s="19"/>
      <c r="H77" s="19"/>
      <c r="I77" s="19"/>
      <c r="J77" s="19"/>
      <c r="K77" s="4"/>
    </row>
    <row r="78" spans="2:11" ht="25.5" thickBot="1" x14ac:dyDescent="0.4">
      <c r="B78" s="4"/>
      <c r="C78" s="4"/>
      <c r="D78" s="4"/>
      <c r="E78" s="22" t="s">
        <v>152</v>
      </c>
      <c r="F78" s="19"/>
      <c r="G78" s="19"/>
      <c r="H78" s="19"/>
      <c r="I78" s="19"/>
      <c r="J78" s="19"/>
      <c r="K78" s="4"/>
    </row>
    <row r="79" spans="2:11" ht="25.5" thickBot="1" x14ac:dyDescent="0.4">
      <c r="B79" s="4"/>
      <c r="C79" s="4"/>
      <c r="D79" s="4"/>
      <c r="E79" s="22" t="s">
        <v>153</v>
      </c>
      <c r="F79" s="19"/>
      <c r="G79" s="19"/>
      <c r="H79" s="19"/>
      <c r="I79" s="19"/>
      <c r="J79" s="19"/>
      <c r="K79" s="4"/>
    </row>
    <row r="80" spans="2:11" ht="15" thickBot="1" x14ac:dyDescent="0.4">
      <c r="B80" s="4"/>
      <c r="C80" s="4"/>
      <c r="D80" s="4"/>
      <c r="E80" s="4"/>
      <c r="F80" s="27">
        <f>SUM(F72:F79)/5</f>
        <v>0</v>
      </c>
      <c r="G80" s="27">
        <f t="shared" ref="G80" si="7">SUM(G72:G79)/5</f>
        <v>0</v>
      </c>
      <c r="H80" s="27">
        <f t="shared" ref="H80" si="8">SUM(H72:H79)/5</f>
        <v>0</v>
      </c>
      <c r="I80" s="27">
        <f t="shared" ref="I80" si="9">SUM(I72:I79)/5</f>
        <v>0</v>
      </c>
      <c r="J80" s="27">
        <f t="shared" ref="J80" si="10">SUM(J72:J79)/5</f>
        <v>0</v>
      </c>
      <c r="K80" s="4"/>
    </row>
    <row r="81" spans="2:11" ht="15" thickBot="1" x14ac:dyDescent="0.4">
      <c r="B81" s="4"/>
      <c r="C81" s="4"/>
      <c r="D81" s="4"/>
      <c r="E81" s="4"/>
      <c r="F81" s="22"/>
      <c r="G81" s="22"/>
      <c r="H81" s="22"/>
      <c r="I81" s="22"/>
      <c r="J81" s="22"/>
      <c r="K81" s="4"/>
    </row>
    <row r="82" spans="2:11" ht="25.5" thickBot="1" x14ac:dyDescent="0.4">
      <c r="B82" s="7" t="s">
        <v>96</v>
      </c>
      <c r="C82" s="7" t="s">
        <v>46</v>
      </c>
      <c r="D82" s="7" t="s">
        <v>99</v>
      </c>
      <c r="E82" s="7" t="s">
        <v>102</v>
      </c>
      <c r="F82" s="19"/>
      <c r="G82" s="19"/>
      <c r="H82" s="19"/>
      <c r="I82" s="19"/>
      <c r="J82" s="19"/>
      <c r="K82" s="7"/>
    </row>
    <row r="83" spans="2:11" ht="25.5" thickBot="1" x14ac:dyDescent="0.4">
      <c r="B83" s="7"/>
      <c r="C83" s="7"/>
      <c r="D83" s="7"/>
      <c r="E83" s="7" t="s">
        <v>103</v>
      </c>
      <c r="F83" s="19"/>
      <c r="G83" s="19"/>
      <c r="H83" s="19"/>
      <c r="I83" s="19"/>
      <c r="J83" s="19"/>
      <c r="K83" s="7" t="s">
        <v>104</v>
      </c>
    </row>
    <row r="84" spans="2:11" ht="25.5" thickBot="1" x14ac:dyDescent="0.4">
      <c r="B84" s="7"/>
      <c r="C84" s="7"/>
      <c r="D84" s="7"/>
      <c r="E84" s="7" t="s">
        <v>113</v>
      </c>
      <c r="F84" s="19"/>
      <c r="G84" s="19"/>
      <c r="H84" s="19"/>
      <c r="I84" s="19"/>
      <c r="J84" s="19"/>
      <c r="K84" s="7"/>
    </row>
    <row r="85" spans="2:11" ht="25.5" thickBot="1" x14ac:dyDescent="0.4">
      <c r="B85" s="7"/>
      <c r="C85" s="7"/>
      <c r="D85" s="7"/>
      <c r="E85" s="7" t="s">
        <v>114</v>
      </c>
      <c r="F85" s="7">
        <v>2</v>
      </c>
      <c r="G85" s="7">
        <v>1</v>
      </c>
      <c r="H85" s="7">
        <v>0</v>
      </c>
      <c r="I85" s="7">
        <v>14</v>
      </c>
      <c r="J85" s="7">
        <v>14651</v>
      </c>
      <c r="K85" s="7"/>
    </row>
    <row r="86" spans="2:11" ht="25.5" thickBot="1" x14ac:dyDescent="0.4">
      <c r="B86" s="7"/>
      <c r="C86" s="7"/>
      <c r="D86" s="7"/>
      <c r="E86" s="7" t="s">
        <v>144</v>
      </c>
      <c r="F86" s="19"/>
      <c r="G86" s="19"/>
      <c r="H86" s="19"/>
      <c r="I86" s="19"/>
      <c r="J86" s="19"/>
      <c r="K86" s="7"/>
    </row>
    <row r="87" spans="2:11" ht="25.5" thickBot="1" x14ac:dyDescent="0.4">
      <c r="B87" s="7"/>
      <c r="C87" s="7"/>
      <c r="D87" s="7"/>
      <c r="E87" s="7" t="s">
        <v>145</v>
      </c>
      <c r="F87" s="19"/>
      <c r="G87" s="19"/>
      <c r="H87" s="19"/>
      <c r="I87" s="19"/>
      <c r="J87" s="19"/>
      <c r="K87" s="7"/>
    </row>
    <row r="88" spans="2:11" ht="25.5" thickBot="1" x14ac:dyDescent="0.4">
      <c r="B88" s="7"/>
      <c r="C88" s="7"/>
      <c r="D88" s="7"/>
      <c r="E88" s="7" t="s">
        <v>152</v>
      </c>
      <c r="F88" s="19"/>
      <c r="G88" s="19"/>
      <c r="H88" s="19"/>
      <c r="I88" s="19"/>
      <c r="J88" s="19"/>
      <c r="K88" s="7"/>
    </row>
    <row r="89" spans="2:11" ht="25.5" thickBot="1" x14ac:dyDescent="0.4">
      <c r="B89" s="7"/>
      <c r="C89" s="7"/>
      <c r="D89" s="7"/>
      <c r="E89" s="7" t="s">
        <v>153</v>
      </c>
      <c r="F89" s="19"/>
      <c r="G89" s="19"/>
      <c r="H89" s="19"/>
      <c r="I89" s="19"/>
      <c r="J89" s="19"/>
      <c r="K89" s="7"/>
    </row>
    <row r="90" spans="2:11" ht="15" thickBot="1" x14ac:dyDescent="0.4">
      <c r="B90" s="7"/>
      <c r="C90" s="7"/>
      <c r="D90" s="7"/>
      <c r="E90" s="7"/>
      <c r="F90" s="28">
        <f>SUM(F82:F89)/1</f>
        <v>2</v>
      </c>
      <c r="G90" s="28">
        <f t="shared" ref="G90:J90" si="11">SUM(G82:G89)/1</f>
        <v>1</v>
      </c>
      <c r="H90" s="28">
        <f t="shared" si="11"/>
        <v>0</v>
      </c>
      <c r="I90" s="28">
        <f t="shared" si="11"/>
        <v>14</v>
      </c>
      <c r="J90" s="28">
        <f t="shared" si="11"/>
        <v>14651</v>
      </c>
      <c r="K90" s="7"/>
    </row>
    <row r="91" spans="2:11" ht="15" thickBot="1" x14ac:dyDescent="0.4">
      <c r="B91" s="7"/>
      <c r="C91" s="7"/>
      <c r="D91" s="7"/>
      <c r="E91" s="7"/>
      <c r="F91" s="7"/>
      <c r="G91" s="7"/>
      <c r="H91" s="7"/>
      <c r="I91" s="7"/>
      <c r="J91" s="7"/>
      <c r="K91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CEB9-D6D9-41E7-AA52-E063D1678D00}">
  <dimension ref="B1:K81"/>
  <sheetViews>
    <sheetView topLeftCell="A62" workbookViewId="0">
      <selection activeCell="F70" sqref="F70:J70"/>
    </sheetView>
  </sheetViews>
  <sheetFormatPr defaultRowHeight="14.5" x14ac:dyDescent="0.35"/>
  <cols>
    <col min="2" max="2" width="15.81640625" customWidth="1"/>
    <col min="3" max="3" width="12.453125" customWidth="1"/>
    <col min="5" max="5" width="17.81640625" customWidth="1"/>
    <col min="11" max="11" width="51.26953125" customWidth="1"/>
  </cols>
  <sheetData>
    <row r="1" spans="2:11" ht="15" thickBot="1" x14ac:dyDescent="0.4">
      <c r="B1" s="3" t="s">
        <v>79</v>
      </c>
      <c r="C1" s="3" t="s">
        <v>0</v>
      </c>
      <c r="D1" s="3" t="s">
        <v>81</v>
      </c>
      <c r="E1" s="3" t="s">
        <v>101</v>
      </c>
      <c r="F1" s="3" t="s">
        <v>4</v>
      </c>
      <c r="G1" s="3" t="s">
        <v>5</v>
      </c>
      <c r="H1" s="3" t="s">
        <v>80</v>
      </c>
      <c r="I1" s="3" t="s">
        <v>83</v>
      </c>
      <c r="J1" s="3" t="s">
        <v>82</v>
      </c>
      <c r="K1" s="3" t="s">
        <v>84</v>
      </c>
    </row>
    <row r="2" spans="2:11" ht="25.5" thickBot="1" x14ac:dyDescent="0.4">
      <c r="B2" s="7" t="s">
        <v>125</v>
      </c>
      <c r="C2" s="7" t="s">
        <v>54</v>
      </c>
      <c r="D2" s="7" t="s">
        <v>98</v>
      </c>
      <c r="E2" s="7" t="s">
        <v>133</v>
      </c>
      <c r="F2" s="7">
        <v>1</v>
      </c>
      <c r="G2" s="7">
        <v>5</v>
      </c>
      <c r="H2" s="7">
        <v>5</v>
      </c>
      <c r="I2" s="7">
        <v>2</v>
      </c>
      <c r="J2" s="7">
        <v>12604</v>
      </c>
      <c r="K2" s="7"/>
    </row>
    <row r="3" spans="2:11" ht="25.5" thickBot="1" x14ac:dyDescent="0.4">
      <c r="B3" s="7"/>
      <c r="C3" s="7"/>
      <c r="D3" s="7"/>
      <c r="E3" s="7" t="s">
        <v>134</v>
      </c>
      <c r="F3" s="7">
        <v>0</v>
      </c>
      <c r="G3" s="7">
        <v>1</v>
      </c>
      <c r="H3" s="7">
        <v>4</v>
      </c>
      <c r="I3" s="7">
        <v>0</v>
      </c>
      <c r="J3" s="7">
        <v>225</v>
      </c>
      <c r="K3" s="7"/>
    </row>
    <row r="4" spans="2:11" ht="25.5" thickBot="1" x14ac:dyDescent="0.4">
      <c r="B4" s="7"/>
      <c r="C4" s="7"/>
      <c r="D4" s="7"/>
      <c r="E4" s="7" t="s">
        <v>123</v>
      </c>
      <c r="F4" s="7">
        <v>0</v>
      </c>
      <c r="G4" s="7">
        <v>1</v>
      </c>
      <c r="H4" s="7">
        <v>0</v>
      </c>
      <c r="I4" s="7">
        <v>24</v>
      </c>
      <c r="J4" s="7">
        <v>83752</v>
      </c>
      <c r="K4" s="7"/>
    </row>
    <row r="5" spans="2:11" ht="25.5" thickBot="1" x14ac:dyDescent="0.4">
      <c r="B5" s="7"/>
      <c r="C5" s="7"/>
      <c r="D5" s="7"/>
      <c r="E5" s="7" t="s">
        <v>124</v>
      </c>
      <c r="F5" s="7">
        <v>0</v>
      </c>
      <c r="G5" s="7">
        <v>1</v>
      </c>
      <c r="H5" s="7">
        <v>0</v>
      </c>
      <c r="I5" s="7">
        <v>18</v>
      </c>
      <c r="J5" s="7">
        <v>52566</v>
      </c>
      <c r="K5" s="7"/>
    </row>
    <row r="6" spans="2:11" ht="25.5" thickBot="1" x14ac:dyDescent="0.4">
      <c r="B6" s="7"/>
      <c r="C6" s="7"/>
      <c r="D6" s="7"/>
      <c r="E6" s="7" t="s">
        <v>144</v>
      </c>
      <c r="F6" s="7">
        <v>1</v>
      </c>
      <c r="G6" s="7">
        <v>3</v>
      </c>
      <c r="H6" s="7">
        <v>0</v>
      </c>
      <c r="I6" s="7">
        <v>27</v>
      </c>
      <c r="J6" s="7">
        <v>83082</v>
      </c>
      <c r="K6" s="7"/>
    </row>
    <row r="7" spans="2:11" ht="25.5" thickBot="1" x14ac:dyDescent="0.4">
      <c r="B7" s="7"/>
      <c r="C7" s="7"/>
      <c r="D7" s="7"/>
      <c r="E7" s="7" t="s">
        <v>145</v>
      </c>
      <c r="F7" s="7">
        <v>0</v>
      </c>
      <c r="G7" s="7">
        <v>5</v>
      </c>
      <c r="H7" s="7">
        <v>0</v>
      </c>
      <c r="I7" s="7">
        <v>36</v>
      </c>
      <c r="J7" s="7">
        <v>26087</v>
      </c>
      <c r="K7" s="7"/>
    </row>
    <row r="8" spans="2:11" ht="25.5" thickBot="1" x14ac:dyDescent="0.4">
      <c r="B8" s="7"/>
      <c r="C8" s="7"/>
      <c r="D8" s="7"/>
      <c r="E8" s="7" t="s">
        <v>171</v>
      </c>
      <c r="F8" s="7">
        <v>0</v>
      </c>
      <c r="G8" s="7">
        <v>3</v>
      </c>
      <c r="H8" s="7">
        <v>1</v>
      </c>
      <c r="I8" s="7">
        <v>42</v>
      </c>
      <c r="J8" s="7">
        <v>96495</v>
      </c>
      <c r="K8" s="7"/>
    </row>
    <row r="9" spans="2:11" ht="25.5" thickBot="1" x14ac:dyDescent="0.4">
      <c r="B9" s="7"/>
      <c r="C9" s="7"/>
      <c r="D9" s="7"/>
      <c r="E9" s="7" t="s">
        <v>172</v>
      </c>
      <c r="F9" s="19"/>
      <c r="G9" s="19"/>
      <c r="H9" s="19"/>
      <c r="I9" s="19"/>
      <c r="J9" s="19"/>
      <c r="K9" s="7"/>
    </row>
    <row r="10" spans="2:11" ht="15" thickBot="1" x14ac:dyDescent="0.4">
      <c r="B10" s="7"/>
      <c r="C10" s="7"/>
      <c r="D10" s="7"/>
      <c r="E10" s="7"/>
      <c r="F10" s="46">
        <f>SUM(F2:F9)/7</f>
        <v>0.2857142857142857</v>
      </c>
      <c r="G10" s="46">
        <f t="shared" ref="G10:J10" si="0">SUM(G2:G9)/7</f>
        <v>2.7142857142857144</v>
      </c>
      <c r="H10" s="46">
        <f t="shared" si="0"/>
        <v>1.4285714285714286</v>
      </c>
      <c r="I10" s="46">
        <f t="shared" si="0"/>
        <v>21.285714285714285</v>
      </c>
      <c r="J10" s="46">
        <f t="shared" si="0"/>
        <v>50687.285714285717</v>
      </c>
      <c r="K10" s="7"/>
    </row>
    <row r="11" spans="2:11" ht="15" thickBo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25.5" thickBot="1" x14ac:dyDescent="0.4">
      <c r="B12" s="4" t="s">
        <v>64</v>
      </c>
      <c r="C12" s="4" t="s">
        <v>54</v>
      </c>
      <c r="D12" s="4" t="s">
        <v>98</v>
      </c>
      <c r="E12" s="4" t="s">
        <v>133</v>
      </c>
      <c r="F12" s="20">
        <v>2</v>
      </c>
      <c r="G12" s="20">
        <v>4</v>
      </c>
      <c r="H12" s="20">
        <v>3</v>
      </c>
      <c r="I12" s="20">
        <v>0</v>
      </c>
      <c r="J12" s="20">
        <v>49415</v>
      </c>
      <c r="K12" s="4"/>
    </row>
    <row r="13" spans="2:11" ht="25.5" thickBot="1" x14ac:dyDescent="0.4">
      <c r="B13" s="4"/>
      <c r="C13" s="4"/>
      <c r="D13" s="4"/>
      <c r="E13" s="4" t="s">
        <v>134</v>
      </c>
      <c r="F13" s="20">
        <v>2</v>
      </c>
      <c r="G13" s="20">
        <v>4</v>
      </c>
      <c r="H13" s="20">
        <v>2</v>
      </c>
      <c r="I13" s="20">
        <v>0</v>
      </c>
      <c r="J13" s="20">
        <v>30773</v>
      </c>
      <c r="K13" s="4"/>
    </row>
    <row r="14" spans="2:11" ht="25.5" thickBot="1" x14ac:dyDescent="0.4">
      <c r="B14" s="4"/>
      <c r="C14" s="4"/>
      <c r="D14" s="4"/>
      <c r="E14" s="4" t="s">
        <v>123</v>
      </c>
      <c r="F14" s="20">
        <v>6</v>
      </c>
      <c r="G14" s="20">
        <v>1</v>
      </c>
      <c r="H14" s="20">
        <v>0</v>
      </c>
      <c r="I14" s="20">
        <v>0</v>
      </c>
      <c r="J14" s="20">
        <v>0</v>
      </c>
      <c r="K14" s="4"/>
    </row>
    <row r="15" spans="2:11" ht="25.5" thickBot="1" x14ac:dyDescent="0.4">
      <c r="B15" s="4"/>
      <c r="C15" s="4"/>
      <c r="D15" s="4"/>
      <c r="E15" s="4" t="s">
        <v>124</v>
      </c>
      <c r="F15" s="20">
        <v>7</v>
      </c>
      <c r="G15" s="20">
        <v>2</v>
      </c>
      <c r="H15" s="20">
        <v>2</v>
      </c>
      <c r="I15" s="20">
        <v>0</v>
      </c>
      <c r="J15" s="20">
        <v>26220</v>
      </c>
      <c r="K15" s="4"/>
    </row>
    <row r="16" spans="2:11" ht="25.5" thickBot="1" x14ac:dyDescent="0.4">
      <c r="B16" s="4"/>
      <c r="C16" s="4"/>
      <c r="D16" s="4"/>
      <c r="E16" s="22" t="s">
        <v>144</v>
      </c>
      <c r="F16" s="20">
        <v>5</v>
      </c>
      <c r="G16" s="20">
        <v>1</v>
      </c>
      <c r="H16" s="20">
        <v>1</v>
      </c>
      <c r="I16" s="20">
        <v>0</v>
      </c>
      <c r="J16" s="20">
        <v>31250</v>
      </c>
      <c r="K16" s="4"/>
    </row>
    <row r="17" spans="2:11" ht="25.5" thickBot="1" x14ac:dyDescent="0.4">
      <c r="B17" s="4"/>
      <c r="C17" s="4"/>
      <c r="D17" s="4"/>
      <c r="E17" s="22" t="s">
        <v>145</v>
      </c>
      <c r="F17" s="4">
        <v>8</v>
      </c>
      <c r="G17" s="4">
        <v>3</v>
      </c>
      <c r="H17" s="4">
        <v>5</v>
      </c>
      <c r="I17" s="4">
        <v>5</v>
      </c>
      <c r="J17" s="4">
        <v>22168</v>
      </c>
      <c r="K17" s="4"/>
    </row>
    <row r="18" spans="2:11" ht="25.5" thickBot="1" x14ac:dyDescent="0.4">
      <c r="B18" s="4"/>
      <c r="C18" s="4"/>
      <c r="D18" s="4"/>
      <c r="E18" s="22" t="s">
        <v>171</v>
      </c>
      <c r="F18" s="4">
        <v>7</v>
      </c>
      <c r="G18" s="4">
        <v>0</v>
      </c>
      <c r="H18" s="4">
        <v>3</v>
      </c>
      <c r="I18" s="4">
        <v>0</v>
      </c>
      <c r="J18" s="4">
        <v>46357</v>
      </c>
      <c r="K18" s="4"/>
    </row>
    <row r="19" spans="2:11" ht="25.5" thickBot="1" x14ac:dyDescent="0.4">
      <c r="B19" s="4"/>
      <c r="C19" s="4"/>
      <c r="D19" s="4"/>
      <c r="E19" s="22" t="s">
        <v>172</v>
      </c>
      <c r="F19" s="19"/>
      <c r="G19" s="19"/>
      <c r="H19" s="19"/>
      <c r="I19" s="19"/>
      <c r="J19" s="19"/>
      <c r="K19" s="4"/>
    </row>
    <row r="20" spans="2:11" ht="15" thickBot="1" x14ac:dyDescent="0.4">
      <c r="B20" s="4"/>
      <c r="C20" s="4"/>
      <c r="D20" s="4"/>
      <c r="E20" s="4"/>
      <c r="F20" s="27">
        <f>SUM(F12:F19)/7</f>
        <v>5.2857142857142856</v>
      </c>
      <c r="G20" s="27">
        <f t="shared" ref="G20:J20" si="1">SUM(G12:G19)/7</f>
        <v>2.1428571428571428</v>
      </c>
      <c r="H20" s="27">
        <f t="shared" si="1"/>
        <v>2.2857142857142856</v>
      </c>
      <c r="I20" s="27">
        <f t="shared" si="1"/>
        <v>0.7142857142857143</v>
      </c>
      <c r="J20" s="27">
        <f t="shared" si="1"/>
        <v>29454.714285714286</v>
      </c>
      <c r="K20" s="4"/>
    </row>
    <row r="21" spans="2:11" ht="15" thickBo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25.5" thickBot="1" x14ac:dyDescent="0.4">
      <c r="B22" s="7" t="s">
        <v>126</v>
      </c>
      <c r="C22" s="7" t="s">
        <v>54</v>
      </c>
      <c r="D22" s="7" t="s">
        <v>98</v>
      </c>
      <c r="E22" s="7" t="s">
        <v>133</v>
      </c>
      <c r="F22" s="19"/>
      <c r="G22" s="19"/>
      <c r="H22" s="19"/>
      <c r="I22" s="19"/>
      <c r="J22" s="19"/>
      <c r="K22" s="7"/>
    </row>
    <row r="23" spans="2:11" ht="25.5" thickBot="1" x14ac:dyDescent="0.4">
      <c r="B23" s="7"/>
      <c r="C23" s="7"/>
      <c r="D23" s="7"/>
      <c r="E23" s="7" t="s">
        <v>134</v>
      </c>
      <c r="F23" s="19"/>
      <c r="G23" s="19"/>
      <c r="H23" s="19"/>
      <c r="I23" s="19"/>
      <c r="J23" s="19"/>
      <c r="K23" s="7"/>
    </row>
    <row r="24" spans="2:11" ht="25.5" thickBot="1" x14ac:dyDescent="0.4">
      <c r="B24" s="7"/>
      <c r="C24" s="7"/>
      <c r="D24" s="7"/>
      <c r="E24" s="7" t="s">
        <v>123</v>
      </c>
      <c r="F24" s="7">
        <v>0</v>
      </c>
      <c r="G24" s="7">
        <v>1</v>
      </c>
      <c r="H24" s="7">
        <v>3</v>
      </c>
      <c r="I24" s="7">
        <v>0</v>
      </c>
      <c r="J24" s="7">
        <v>12700</v>
      </c>
      <c r="K24" s="7"/>
    </row>
    <row r="25" spans="2:11" ht="25.5" thickBot="1" x14ac:dyDescent="0.4">
      <c r="B25" s="7"/>
      <c r="C25" s="7"/>
      <c r="D25" s="7"/>
      <c r="E25" s="7" t="s">
        <v>124</v>
      </c>
      <c r="F25" s="7">
        <v>2</v>
      </c>
      <c r="G25" s="7">
        <v>1</v>
      </c>
      <c r="H25" s="7">
        <v>4</v>
      </c>
      <c r="I25" s="7">
        <v>1</v>
      </c>
      <c r="J25" s="7">
        <v>39632</v>
      </c>
      <c r="K25" s="7"/>
    </row>
    <row r="26" spans="2:11" ht="25.5" thickBot="1" x14ac:dyDescent="0.4">
      <c r="B26" s="7"/>
      <c r="C26" s="7"/>
      <c r="D26" s="7"/>
      <c r="E26" s="7" t="s">
        <v>144</v>
      </c>
      <c r="F26" s="7">
        <v>0</v>
      </c>
      <c r="G26" s="7">
        <v>3</v>
      </c>
      <c r="H26" s="7">
        <v>1</v>
      </c>
      <c r="I26" s="7">
        <v>0</v>
      </c>
      <c r="J26" s="7">
        <v>193</v>
      </c>
      <c r="K26" s="7"/>
    </row>
    <row r="27" spans="2:11" ht="25.5" thickBot="1" x14ac:dyDescent="0.4">
      <c r="B27" s="7"/>
      <c r="C27" s="7"/>
      <c r="D27" s="7"/>
      <c r="E27" s="7" t="s">
        <v>145</v>
      </c>
      <c r="F27" s="7">
        <v>11</v>
      </c>
      <c r="G27" s="7">
        <v>1</v>
      </c>
      <c r="H27" s="7">
        <v>7</v>
      </c>
      <c r="I27" s="7">
        <v>13</v>
      </c>
      <c r="J27" s="7">
        <v>31459</v>
      </c>
      <c r="K27" s="7"/>
    </row>
    <row r="28" spans="2:11" ht="25.5" thickBot="1" x14ac:dyDescent="0.4">
      <c r="B28" s="7"/>
      <c r="C28" s="7"/>
      <c r="D28" s="7"/>
      <c r="E28" s="7" t="s">
        <v>171</v>
      </c>
      <c r="F28" s="7">
        <v>2</v>
      </c>
      <c r="G28" s="7">
        <v>1</v>
      </c>
      <c r="H28" s="7">
        <v>4</v>
      </c>
      <c r="I28" s="7">
        <v>0</v>
      </c>
      <c r="J28" s="7">
        <v>30366</v>
      </c>
      <c r="K28" s="7"/>
    </row>
    <row r="29" spans="2:11" ht="25.5" thickBot="1" x14ac:dyDescent="0.4">
      <c r="B29" s="7"/>
      <c r="C29" s="7"/>
      <c r="D29" s="7"/>
      <c r="E29" s="7" t="s">
        <v>172</v>
      </c>
      <c r="F29" s="7">
        <v>6</v>
      </c>
      <c r="G29" s="7">
        <v>1</v>
      </c>
      <c r="H29" s="7">
        <v>4</v>
      </c>
      <c r="I29" s="7">
        <v>2</v>
      </c>
      <c r="J29" s="7">
        <v>37675</v>
      </c>
      <c r="K29" s="7"/>
    </row>
    <row r="30" spans="2:11" ht="15" thickBot="1" x14ac:dyDescent="0.4">
      <c r="B30" s="7"/>
      <c r="C30" s="7"/>
      <c r="D30" s="7"/>
      <c r="E30" s="7"/>
      <c r="F30" s="46">
        <f>SUM(F22:F29)/6</f>
        <v>3.5</v>
      </c>
      <c r="G30" s="46">
        <f t="shared" ref="G30:J30" si="2">SUM(G22:G29)/6</f>
        <v>1.3333333333333333</v>
      </c>
      <c r="H30" s="46">
        <f t="shared" si="2"/>
        <v>3.8333333333333335</v>
      </c>
      <c r="I30" s="46">
        <f t="shared" si="2"/>
        <v>2.6666666666666665</v>
      </c>
      <c r="J30" s="46">
        <f t="shared" si="2"/>
        <v>25337.5</v>
      </c>
      <c r="K30" s="7"/>
    </row>
    <row r="31" spans="2:11" ht="15" thickBo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5.5" thickBot="1" x14ac:dyDescent="0.4">
      <c r="B32" s="4" t="s">
        <v>127</v>
      </c>
      <c r="C32" s="4" t="s">
        <v>54</v>
      </c>
      <c r="D32" s="4" t="s">
        <v>98</v>
      </c>
      <c r="E32" s="4" t="s">
        <v>133</v>
      </c>
      <c r="F32" s="20">
        <v>2</v>
      </c>
      <c r="G32" s="20">
        <v>3</v>
      </c>
      <c r="H32" s="20">
        <v>3</v>
      </c>
      <c r="I32" s="20">
        <v>36</v>
      </c>
      <c r="J32" s="20">
        <v>91283</v>
      </c>
      <c r="K32" s="4"/>
    </row>
    <row r="33" spans="2:11" ht="25.5" thickBot="1" x14ac:dyDescent="0.4">
      <c r="B33" s="4"/>
      <c r="C33" s="4"/>
      <c r="D33" s="4"/>
      <c r="E33" s="4" t="s">
        <v>134</v>
      </c>
      <c r="F33" s="20">
        <v>1</v>
      </c>
      <c r="G33" s="20">
        <v>2</v>
      </c>
      <c r="H33" s="20">
        <v>1</v>
      </c>
      <c r="I33" s="20">
        <v>50</v>
      </c>
      <c r="J33" s="20">
        <v>56190</v>
      </c>
      <c r="K33" s="4"/>
    </row>
    <row r="34" spans="2:11" ht="25.5" thickBot="1" x14ac:dyDescent="0.4">
      <c r="B34" s="4"/>
      <c r="C34" s="4"/>
      <c r="D34" s="4"/>
      <c r="E34" s="4" t="s">
        <v>123</v>
      </c>
      <c r="F34" s="20">
        <v>0</v>
      </c>
      <c r="G34" s="20">
        <v>3</v>
      </c>
      <c r="H34" s="20">
        <v>0</v>
      </c>
      <c r="I34" s="20">
        <v>15</v>
      </c>
      <c r="J34" s="20">
        <v>115033</v>
      </c>
      <c r="K34" s="4"/>
    </row>
    <row r="35" spans="2:11" ht="25.5" thickBot="1" x14ac:dyDescent="0.4">
      <c r="B35" s="4"/>
      <c r="C35" s="4"/>
      <c r="D35" s="4"/>
      <c r="E35" s="4" t="s">
        <v>124</v>
      </c>
      <c r="F35" s="19"/>
      <c r="G35" s="19"/>
      <c r="H35" s="19"/>
      <c r="I35" s="19"/>
      <c r="J35" s="19"/>
      <c r="K35" s="4"/>
    </row>
    <row r="36" spans="2:11" ht="25.5" thickBot="1" x14ac:dyDescent="0.4">
      <c r="B36" s="4"/>
      <c r="C36" s="4"/>
      <c r="D36" s="4"/>
      <c r="E36" s="22" t="s">
        <v>144</v>
      </c>
      <c r="F36" s="20">
        <v>1</v>
      </c>
      <c r="G36" s="20">
        <v>3</v>
      </c>
      <c r="H36" s="20">
        <v>0</v>
      </c>
      <c r="I36" s="20">
        <v>25</v>
      </c>
      <c r="J36" s="20">
        <v>58980</v>
      </c>
      <c r="K36" s="4"/>
    </row>
    <row r="37" spans="2:11" ht="25.5" thickBot="1" x14ac:dyDescent="0.4">
      <c r="B37" s="4"/>
      <c r="C37" s="4"/>
      <c r="D37" s="4"/>
      <c r="E37" s="22" t="s">
        <v>145</v>
      </c>
      <c r="F37" s="20">
        <v>2</v>
      </c>
      <c r="G37" s="20">
        <v>4</v>
      </c>
      <c r="H37" s="20">
        <v>4</v>
      </c>
      <c r="I37" s="20">
        <v>42</v>
      </c>
      <c r="J37" s="20">
        <v>59237</v>
      </c>
      <c r="K37" s="4"/>
    </row>
    <row r="38" spans="2:11" ht="25.5" thickBot="1" x14ac:dyDescent="0.4">
      <c r="B38" s="4"/>
      <c r="C38" s="4"/>
      <c r="D38" s="4"/>
      <c r="E38" s="22" t="s">
        <v>171</v>
      </c>
      <c r="F38" s="19"/>
      <c r="G38" s="19"/>
      <c r="H38" s="19"/>
      <c r="I38" s="19"/>
      <c r="J38" s="19"/>
      <c r="K38" s="4"/>
    </row>
    <row r="39" spans="2:11" ht="25.5" thickBot="1" x14ac:dyDescent="0.4">
      <c r="B39" s="4"/>
      <c r="C39" s="4"/>
      <c r="D39" s="4"/>
      <c r="E39" s="22" t="s">
        <v>172</v>
      </c>
      <c r="F39" s="20">
        <v>2</v>
      </c>
      <c r="G39" s="20">
        <v>3</v>
      </c>
      <c r="H39" s="20">
        <v>0</v>
      </c>
      <c r="I39" s="20">
        <v>43</v>
      </c>
      <c r="J39" s="20">
        <v>38325</v>
      </c>
      <c r="K39" s="4"/>
    </row>
    <row r="40" spans="2:11" ht="15" thickBot="1" x14ac:dyDescent="0.4">
      <c r="B40" s="4"/>
      <c r="C40" s="4"/>
      <c r="D40" s="4"/>
      <c r="E40" s="4"/>
      <c r="F40" s="27">
        <f>SUM(F32:F39)/6</f>
        <v>1.3333333333333333</v>
      </c>
      <c r="G40" s="27">
        <f t="shared" ref="G40:J40" si="3">SUM(G32:G39)/6</f>
        <v>3</v>
      </c>
      <c r="H40" s="27">
        <f t="shared" si="3"/>
        <v>1.3333333333333333</v>
      </c>
      <c r="I40" s="27">
        <f t="shared" si="3"/>
        <v>35.166666666666664</v>
      </c>
      <c r="J40" s="27">
        <f t="shared" si="3"/>
        <v>69841.333333333328</v>
      </c>
      <c r="K40" s="4"/>
    </row>
    <row r="41" spans="2:11" ht="15" thickBot="1" x14ac:dyDescent="0.4">
      <c r="B41" s="4"/>
      <c r="C41" s="4"/>
      <c r="D41" s="4"/>
      <c r="E41" s="4"/>
      <c r="F41" s="20"/>
      <c r="G41" s="20"/>
      <c r="H41" s="20"/>
      <c r="I41" s="20"/>
      <c r="J41" s="20"/>
      <c r="K41" s="4"/>
    </row>
    <row r="42" spans="2:11" ht="25.5" thickBot="1" x14ac:dyDescent="0.4">
      <c r="B42" s="7" t="s">
        <v>128</v>
      </c>
      <c r="C42" s="7" t="s">
        <v>54</v>
      </c>
      <c r="D42" s="7" t="s">
        <v>99</v>
      </c>
      <c r="E42" s="7" t="s">
        <v>133</v>
      </c>
      <c r="F42" s="7">
        <v>2</v>
      </c>
      <c r="G42" s="7">
        <v>5</v>
      </c>
      <c r="H42" s="7">
        <v>2</v>
      </c>
      <c r="I42" s="7">
        <v>26</v>
      </c>
      <c r="J42" s="7">
        <v>50320</v>
      </c>
      <c r="K42" s="7"/>
    </row>
    <row r="43" spans="2:11" ht="25.5" thickBot="1" x14ac:dyDescent="0.4">
      <c r="B43" s="7"/>
      <c r="C43" s="7"/>
      <c r="D43" s="7"/>
      <c r="E43" s="7" t="s">
        <v>134</v>
      </c>
      <c r="F43" s="7">
        <v>3</v>
      </c>
      <c r="G43" s="7">
        <v>7</v>
      </c>
      <c r="H43" s="7">
        <v>0</v>
      </c>
      <c r="I43" s="7">
        <v>23</v>
      </c>
      <c r="J43" s="7">
        <v>32295</v>
      </c>
      <c r="K43" s="7"/>
    </row>
    <row r="44" spans="2:11" ht="25.5" thickBot="1" x14ac:dyDescent="0.4">
      <c r="B44" s="7"/>
      <c r="C44" s="7"/>
      <c r="D44" s="7"/>
      <c r="E44" s="7" t="s">
        <v>123</v>
      </c>
      <c r="F44" s="19"/>
      <c r="G44" s="19"/>
      <c r="H44" s="19"/>
      <c r="I44" s="19"/>
      <c r="J44" s="19"/>
      <c r="K44" s="7"/>
    </row>
    <row r="45" spans="2:11" ht="25.5" thickBot="1" x14ac:dyDescent="0.4">
      <c r="B45" s="7"/>
      <c r="C45" s="7"/>
      <c r="D45" s="7"/>
      <c r="E45" s="7" t="s">
        <v>124</v>
      </c>
      <c r="F45" s="7">
        <v>1</v>
      </c>
      <c r="G45" s="7">
        <v>2</v>
      </c>
      <c r="H45" s="7">
        <v>0</v>
      </c>
      <c r="I45" s="7">
        <v>17</v>
      </c>
      <c r="J45" s="7">
        <v>26992</v>
      </c>
      <c r="K45" s="7"/>
    </row>
    <row r="46" spans="2:11" ht="25.5" thickBot="1" x14ac:dyDescent="0.4">
      <c r="B46" s="7"/>
      <c r="C46" s="7"/>
      <c r="D46" s="7"/>
      <c r="E46" s="7" t="s">
        <v>144</v>
      </c>
      <c r="F46" s="19"/>
      <c r="G46" s="19"/>
      <c r="H46" s="19"/>
      <c r="I46" s="19"/>
      <c r="J46" s="19"/>
      <c r="K46" s="7"/>
    </row>
    <row r="47" spans="2:11" ht="25.5" thickBot="1" x14ac:dyDescent="0.4">
      <c r="B47" s="7"/>
      <c r="C47" s="7"/>
      <c r="D47" s="7"/>
      <c r="E47" s="7" t="s">
        <v>145</v>
      </c>
      <c r="F47" s="19"/>
      <c r="G47" s="19"/>
      <c r="H47" s="19"/>
      <c r="I47" s="19"/>
      <c r="J47" s="19"/>
      <c r="K47" s="7"/>
    </row>
    <row r="48" spans="2:11" ht="25.5" thickBot="1" x14ac:dyDescent="0.4">
      <c r="B48" s="7"/>
      <c r="C48" s="7"/>
      <c r="D48" s="7"/>
      <c r="E48" s="7" t="s">
        <v>171</v>
      </c>
      <c r="F48" s="7">
        <v>2</v>
      </c>
      <c r="G48" s="7">
        <v>2</v>
      </c>
      <c r="H48" s="7">
        <v>0</v>
      </c>
      <c r="I48" s="7">
        <v>59</v>
      </c>
      <c r="J48" s="7">
        <v>55180</v>
      </c>
      <c r="K48" s="7"/>
    </row>
    <row r="49" spans="2:11" ht="25.5" thickBot="1" x14ac:dyDescent="0.4">
      <c r="B49" s="7"/>
      <c r="C49" s="7"/>
      <c r="D49" s="7"/>
      <c r="E49" s="7" t="s">
        <v>172</v>
      </c>
      <c r="F49" s="7">
        <v>1</v>
      </c>
      <c r="G49" s="7">
        <v>4</v>
      </c>
      <c r="H49" s="7">
        <v>0</v>
      </c>
      <c r="I49" s="7">
        <v>43</v>
      </c>
      <c r="J49" s="7">
        <v>41582</v>
      </c>
      <c r="K49" s="7"/>
    </row>
    <row r="50" spans="2:11" ht="15" thickBot="1" x14ac:dyDescent="0.4">
      <c r="B50" s="7"/>
      <c r="C50" s="7"/>
      <c r="D50" s="7"/>
      <c r="E50" s="7"/>
      <c r="F50" s="46">
        <f>SUM(F42:F49)/5</f>
        <v>1.8</v>
      </c>
      <c r="G50" s="46">
        <f t="shared" ref="G50:J50" si="4">SUM(G42:G49)/5</f>
        <v>4</v>
      </c>
      <c r="H50" s="46">
        <f t="shared" si="4"/>
        <v>0.4</v>
      </c>
      <c r="I50" s="46">
        <f t="shared" si="4"/>
        <v>33.6</v>
      </c>
      <c r="J50" s="46">
        <f t="shared" si="4"/>
        <v>41273.800000000003</v>
      </c>
      <c r="K50" s="7"/>
    </row>
    <row r="51" spans="2:11" ht="15" thickBo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5.5" thickBot="1" x14ac:dyDescent="0.4">
      <c r="B52" s="4" t="s">
        <v>129</v>
      </c>
      <c r="C52" s="4" t="s">
        <v>54</v>
      </c>
      <c r="D52" s="4" t="s">
        <v>99</v>
      </c>
      <c r="E52" s="4" t="s">
        <v>133</v>
      </c>
      <c r="F52" s="20">
        <v>4</v>
      </c>
      <c r="G52" s="20">
        <v>5</v>
      </c>
      <c r="H52" s="20">
        <v>3</v>
      </c>
      <c r="I52" s="20">
        <v>0</v>
      </c>
      <c r="J52" s="20">
        <v>49415</v>
      </c>
      <c r="K52" s="20"/>
    </row>
    <row r="53" spans="2:11" ht="25.5" thickBot="1" x14ac:dyDescent="0.4">
      <c r="B53" s="4"/>
      <c r="C53" s="4"/>
      <c r="D53" s="4"/>
      <c r="E53" s="4" t="s">
        <v>134</v>
      </c>
      <c r="F53" s="20">
        <v>1</v>
      </c>
      <c r="G53" s="20">
        <v>2</v>
      </c>
      <c r="H53" s="20">
        <v>0</v>
      </c>
      <c r="I53" s="20">
        <v>2</v>
      </c>
      <c r="J53" s="20">
        <v>53398</v>
      </c>
      <c r="K53" s="20"/>
    </row>
    <row r="54" spans="2:11" ht="25.5" thickBot="1" x14ac:dyDescent="0.4">
      <c r="B54" s="4"/>
      <c r="C54" s="4"/>
      <c r="D54" s="4"/>
      <c r="E54" s="4" t="s">
        <v>123</v>
      </c>
      <c r="F54" s="19"/>
      <c r="G54" s="19"/>
      <c r="H54" s="19"/>
      <c r="I54" s="19"/>
      <c r="J54" s="19"/>
      <c r="K54" s="20"/>
    </row>
    <row r="55" spans="2:11" ht="25.5" thickBot="1" x14ac:dyDescent="0.4">
      <c r="B55" s="4"/>
      <c r="C55" s="4"/>
      <c r="D55" s="4"/>
      <c r="E55" s="4" t="s">
        <v>124</v>
      </c>
      <c r="F55" s="20">
        <v>0</v>
      </c>
      <c r="G55" s="20">
        <v>2</v>
      </c>
      <c r="H55" s="20">
        <v>3</v>
      </c>
      <c r="I55" s="20">
        <v>0</v>
      </c>
      <c r="J55" s="20">
        <v>43910</v>
      </c>
      <c r="K55" s="20"/>
    </row>
    <row r="56" spans="2:11" ht="25.5" thickBot="1" x14ac:dyDescent="0.4">
      <c r="B56" s="4"/>
      <c r="C56" s="4"/>
      <c r="D56" s="4"/>
      <c r="E56" s="22" t="s">
        <v>144</v>
      </c>
      <c r="F56" s="19"/>
      <c r="G56" s="19"/>
      <c r="H56" s="19"/>
      <c r="I56" s="19"/>
      <c r="J56" s="19"/>
      <c r="K56" s="20"/>
    </row>
    <row r="57" spans="2:11" ht="25.5" thickBot="1" x14ac:dyDescent="0.4">
      <c r="B57" s="4"/>
      <c r="C57" s="4"/>
      <c r="D57" s="4"/>
      <c r="E57" s="22" t="s">
        <v>145</v>
      </c>
      <c r="F57" s="20">
        <v>0</v>
      </c>
      <c r="G57" s="20">
        <v>5</v>
      </c>
      <c r="H57" s="20">
        <v>3</v>
      </c>
      <c r="I57" s="20">
        <v>4</v>
      </c>
      <c r="J57" s="20">
        <v>34137</v>
      </c>
      <c r="K57" s="20"/>
    </row>
    <row r="58" spans="2:11" ht="25.5" thickBot="1" x14ac:dyDescent="0.4">
      <c r="B58" s="4"/>
      <c r="C58" s="4"/>
      <c r="D58" s="4"/>
      <c r="E58" s="22" t="s">
        <v>171</v>
      </c>
      <c r="F58" s="19"/>
      <c r="G58" s="19"/>
      <c r="H58" s="19"/>
      <c r="I58" s="19"/>
      <c r="J58" s="19"/>
      <c r="K58" s="20"/>
    </row>
    <row r="59" spans="2:11" ht="25.5" thickBot="1" x14ac:dyDescent="0.4">
      <c r="B59" s="4"/>
      <c r="C59" s="4"/>
      <c r="D59" s="4"/>
      <c r="E59" s="22" t="s">
        <v>172</v>
      </c>
      <c r="F59" s="20">
        <v>1</v>
      </c>
      <c r="G59" s="20">
        <v>3</v>
      </c>
      <c r="H59" s="20">
        <v>3</v>
      </c>
      <c r="I59" s="20">
        <v>0</v>
      </c>
      <c r="J59" s="20">
        <v>35944</v>
      </c>
      <c r="K59" s="20"/>
    </row>
    <row r="60" spans="2:11" ht="15" thickBot="1" x14ac:dyDescent="0.4">
      <c r="B60" s="4"/>
      <c r="C60" s="4"/>
      <c r="D60" s="4"/>
      <c r="E60" s="4"/>
      <c r="F60" s="27">
        <f>SUM(F52:F59)/5</f>
        <v>1.2</v>
      </c>
      <c r="G60" s="27">
        <f t="shared" ref="G60:J60" si="5">SUM(G52:G59)/5</f>
        <v>3.4</v>
      </c>
      <c r="H60" s="27">
        <f t="shared" si="5"/>
        <v>2.4</v>
      </c>
      <c r="I60" s="27">
        <f t="shared" si="5"/>
        <v>1.2</v>
      </c>
      <c r="J60" s="27">
        <f t="shared" si="5"/>
        <v>43360.800000000003</v>
      </c>
      <c r="K60" s="20"/>
    </row>
    <row r="61" spans="2:11" ht="15" thickBot="1" x14ac:dyDescent="0.4">
      <c r="B61" s="4"/>
      <c r="C61" s="4"/>
      <c r="D61" s="4"/>
      <c r="E61" s="4"/>
      <c r="F61" s="20"/>
      <c r="G61" s="20"/>
      <c r="H61" s="20"/>
      <c r="I61" s="20"/>
      <c r="J61" s="20"/>
      <c r="K61" s="20"/>
    </row>
    <row r="62" spans="2:11" ht="25.5" thickBot="1" x14ac:dyDescent="0.4">
      <c r="B62" s="7" t="s">
        <v>130</v>
      </c>
      <c r="C62" s="7" t="s">
        <v>54</v>
      </c>
      <c r="D62" s="7" t="s">
        <v>100</v>
      </c>
      <c r="E62" s="7" t="s">
        <v>133</v>
      </c>
      <c r="F62" s="19"/>
      <c r="G62" s="19"/>
      <c r="H62" s="19"/>
      <c r="I62" s="19"/>
      <c r="J62" s="19"/>
      <c r="K62" s="7"/>
    </row>
    <row r="63" spans="2:11" ht="25.5" thickBot="1" x14ac:dyDescent="0.4">
      <c r="B63" s="7"/>
      <c r="C63" s="7"/>
      <c r="D63" s="7"/>
      <c r="E63" s="7" t="s">
        <v>134</v>
      </c>
      <c r="F63" s="19"/>
      <c r="G63" s="19"/>
      <c r="H63" s="19"/>
      <c r="I63" s="19"/>
      <c r="J63" s="19"/>
      <c r="K63" s="7"/>
    </row>
    <row r="64" spans="2:11" ht="25.5" thickBot="1" x14ac:dyDescent="0.4">
      <c r="B64" s="7"/>
      <c r="C64" s="7"/>
      <c r="D64" s="7"/>
      <c r="E64" s="7" t="s">
        <v>123</v>
      </c>
      <c r="F64" s="7">
        <v>1</v>
      </c>
      <c r="G64" s="7">
        <v>1</v>
      </c>
      <c r="H64" s="7">
        <v>2</v>
      </c>
      <c r="I64" s="7">
        <v>1</v>
      </c>
      <c r="J64" s="7">
        <v>27805</v>
      </c>
      <c r="K64" s="7"/>
    </row>
    <row r="65" spans="2:11" ht="25.5" thickBot="1" x14ac:dyDescent="0.4">
      <c r="B65" s="7"/>
      <c r="C65" s="7"/>
      <c r="D65" s="7"/>
      <c r="E65" s="7" t="s">
        <v>124</v>
      </c>
      <c r="F65" s="19"/>
      <c r="G65" s="19"/>
      <c r="H65" s="19"/>
      <c r="I65" s="19"/>
      <c r="J65" s="19"/>
      <c r="K65" s="7"/>
    </row>
    <row r="66" spans="2:11" ht="25.5" thickBot="1" x14ac:dyDescent="0.4">
      <c r="B66" s="7"/>
      <c r="C66" s="7"/>
      <c r="D66" s="7"/>
      <c r="E66" s="7" t="s">
        <v>144</v>
      </c>
      <c r="F66" s="7">
        <v>1</v>
      </c>
      <c r="G66" s="7">
        <v>1</v>
      </c>
      <c r="H66" s="7">
        <v>0</v>
      </c>
      <c r="I66" s="7">
        <v>0</v>
      </c>
      <c r="J66" s="7">
        <v>30890</v>
      </c>
      <c r="K66" s="7"/>
    </row>
    <row r="67" spans="2:11" ht="25.5" thickBot="1" x14ac:dyDescent="0.4">
      <c r="B67" s="7"/>
      <c r="C67" s="7"/>
      <c r="D67" s="7"/>
      <c r="E67" s="7" t="s">
        <v>145</v>
      </c>
      <c r="F67" s="19"/>
      <c r="G67" s="19"/>
      <c r="H67" s="19"/>
      <c r="I67" s="19"/>
      <c r="J67" s="19"/>
      <c r="K67" s="7"/>
    </row>
    <row r="68" spans="2:11" ht="25.5" thickBot="1" x14ac:dyDescent="0.4">
      <c r="B68" s="7"/>
      <c r="C68" s="7"/>
      <c r="D68" s="7"/>
      <c r="E68" s="7" t="s">
        <v>171</v>
      </c>
      <c r="F68" s="7">
        <v>3</v>
      </c>
      <c r="G68" s="7">
        <v>2</v>
      </c>
      <c r="H68" s="7">
        <v>1</v>
      </c>
      <c r="I68" s="7">
        <v>1</v>
      </c>
      <c r="J68" s="7">
        <v>28020</v>
      </c>
      <c r="K68" s="7"/>
    </row>
    <row r="69" spans="2:11" ht="25.5" thickBot="1" x14ac:dyDescent="0.4">
      <c r="B69" s="7"/>
      <c r="C69" s="7"/>
      <c r="D69" s="7"/>
      <c r="E69" s="7" t="s">
        <v>172</v>
      </c>
      <c r="F69" s="7">
        <v>3</v>
      </c>
      <c r="G69" s="7">
        <v>1</v>
      </c>
      <c r="H69" s="7">
        <v>1</v>
      </c>
      <c r="I69" s="7">
        <v>0</v>
      </c>
      <c r="J69" s="7">
        <v>59006</v>
      </c>
      <c r="K69" s="7"/>
    </row>
    <row r="70" spans="2:11" ht="15" thickBot="1" x14ac:dyDescent="0.4">
      <c r="B70" s="7"/>
      <c r="C70" s="7"/>
      <c r="D70" s="7"/>
      <c r="E70" s="7"/>
      <c r="F70" s="46">
        <f>SUM(F62:F69)/4</f>
        <v>2</v>
      </c>
      <c r="G70" s="46">
        <f t="shared" ref="G70:J70" si="6">SUM(G62:G69)/4</f>
        <v>1.25</v>
      </c>
      <c r="H70" s="46">
        <f t="shared" si="6"/>
        <v>1</v>
      </c>
      <c r="I70" s="46">
        <f t="shared" si="6"/>
        <v>0.5</v>
      </c>
      <c r="J70" s="46">
        <f t="shared" si="6"/>
        <v>36430.25</v>
      </c>
      <c r="K70" s="7"/>
    </row>
    <row r="71" spans="2:11" ht="15" thickBo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25.5" thickBot="1" x14ac:dyDescent="0.4">
      <c r="B72" s="4" t="s">
        <v>131</v>
      </c>
      <c r="C72" s="4" t="s">
        <v>54</v>
      </c>
      <c r="D72" s="4" t="s">
        <v>100</v>
      </c>
      <c r="E72" s="4" t="s">
        <v>133</v>
      </c>
      <c r="F72" s="19"/>
      <c r="G72" s="19"/>
      <c r="H72" s="19"/>
      <c r="I72" s="19"/>
      <c r="J72" s="19"/>
      <c r="K72" s="20"/>
    </row>
    <row r="73" spans="2:11" ht="25.5" thickBot="1" x14ac:dyDescent="0.4">
      <c r="B73" s="4"/>
      <c r="C73" s="4"/>
      <c r="D73" s="4"/>
      <c r="E73" s="4" t="s">
        <v>134</v>
      </c>
      <c r="F73" s="19"/>
      <c r="G73" s="19"/>
      <c r="H73" s="19"/>
      <c r="I73" s="19"/>
      <c r="J73" s="19"/>
      <c r="K73" s="20"/>
    </row>
    <row r="74" spans="2:11" ht="25.5" thickBot="1" x14ac:dyDescent="0.4">
      <c r="B74" s="4"/>
      <c r="C74" s="4"/>
      <c r="D74" s="4"/>
      <c r="E74" s="4" t="s">
        <v>123</v>
      </c>
      <c r="F74" s="19"/>
      <c r="G74" s="19"/>
      <c r="H74" s="19"/>
      <c r="I74" s="19"/>
      <c r="J74" s="19"/>
      <c r="K74" s="20"/>
    </row>
    <row r="75" spans="2:11" ht="25.5" thickBot="1" x14ac:dyDescent="0.4">
      <c r="B75" s="4"/>
      <c r="C75" s="4"/>
      <c r="D75" s="4"/>
      <c r="E75" s="4" t="s">
        <v>124</v>
      </c>
      <c r="F75" s="19"/>
      <c r="G75" s="19"/>
      <c r="H75" s="19"/>
      <c r="I75" s="19"/>
      <c r="J75" s="19"/>
      <c r="K75" s="20"/>
    </row>
    <row r="76" spans="2:11" ht="25.5" thickBot="1" x14ac:dyDescent="0.4">
      <c r="B76" s="4"/>
      <c r="C76" s="4"/>
      <c r="D76" s="4"/>
      <c r="E76" s="22" t="s">
        <v>144</v>
      </c>
      <c r="F76" s="19"/>
      <c r="G76" s="19"/>
      <c r="H76" s="19"/>
      <c r="I76" s="19"/>
      <c r="J76" s="19"/>
      <c r="K76" s="20"/>
    </row>
    <row r="77" spans="2:11" ht="25.5" thickBot="1" x14ac:dyDescent="0.4">
      <c r="B77" s="4"/>
      <c r="C77" s="4"/>
      <c r="D77" s="4"/>
      <c r="E77" s="22" t="s">
        <v>145</v>
      </c>
      <c r="F77" s="19"/>
      <c r="G77" s="19"/>
      <c r="H77" s="19"/>
      <c r="I77" s="19"/>
      <c r="J77" s="19"/>
      <c r="K77" s="20"/>
    </row>
    <row r="78" spans="2:11" ht="25.5" thickBot="1" x14ac:dyDescent="0.4">
      <c r="B78" s="4"/>
      <c r="C78" s="4"/>
      <c r="D78" s="4"/>
      <c r="E78" s="22" t="s">
        <v>171</v>
      </c>
      <c r="F78" s="19"/>
      <c r="G78" s="19"/>
      <c r="H78" s="19"/>
      <c r="I78" s="19"/>
      <c r="J78" s="19"/>
      <c r="K78" s="20"/>
    </row>
    <row r="79" spans="2:11" ht="25.5" thickBot="1" x14ac:dyDescent="0.4">
      <c r="B79" s="4"/>
      <c r="C79" s="4"/>
      <c r="D79" s="4"/>
      <c r="E79" s="22" t="s">
        <v>172</v>
      </c>
      <c r="F79" s="19"/>
      <c r="G79" s="19"/>
      <c r="H79" s="19"/>
      <c r="I79" s="19"/>
      <c r="J79" s="19"/>
      <c r="K79" s="20"/>
    </row>
    <row r="80" spans="2:11" ht="15" thickBot="1" x14ac:dyDescent="0.4">
      <c r="B80" s="4"/>
      <c r="C80" s="4"/>
      <c r="D80" s="4"/>
      <c r="E80" s="4"/>
      <c r="F80" s="27">
        <f>SUM(F72:F79)/4</f>
        <v>0</v>
      </c>
      <c r="G80" s="27">
        <f t="shared" ref="G80" si="7">SUM(G72:G79)/4</f>
        <v>0</v>
      </c>
      <c r="H80" s="27">
        <f t="shared" ref="H80" si="8">SUM(H72:H79)/4</f>
        <v>0</v>
      </c>
      <c r="I80" s="27">
        <f t="shared" ref="I80" si="9">SUM(I72:I79)/4</f>
        <v>0</v>
      </c>
      <c r="J80" s="27">
        <f t="shared" ref="J80" si="10">SUM(J72:J79)/4</f>
        <v>0</v>
      </c>
      <c r="K80" s="20"/>
    </row>
    <row r="81" spans="2:11" ht="15" thickBot="1" x14ac:dyDescent="0.4">
      <c r="B81" s="4"/>
      <c r="C81" s="4"/>
      <c r="D81" s="4"/>
      <c r="E81" s="4"/>
      <c r="F81" s="19"/>
      <c r="G81" s="19"/>
      <c r="H81" s="19"/>
      <c r="I81" s="19"/>
      <c r="J81" s="19"/>
      <c r="K81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EAB3-D869-48DC-930D-79C7A10D9B86}">
  <dimension ref="B1:K91"/>
  <sheetViews>
    <sheetView workbookViewId="0">
      <selection activeCell="F10" sqref="F10:J10"/>
    </sheetView>
  </sheetViews>
  <sheetFormatPr defaultRowHeight="14.5" x14ac:dyDescent="0.35"/>
  <cols>
    <col min="2" max="2" width="15.81640625" customWidth="1"/>
    <col min="3" max="3" width="12.453125" customWidth="1"/>
    <col min="5" max="5" width="17.81640625" customWidth="1"/>
    <col min="11" max="11" width="51.26953125" customWidth="1"/>
  </cols>
  <sheetData>
    <row r="1" spans="2:11" ht="15" thickBot="1" x14ac:dyDescent="0.4">
      <c r="B1" s="3" t="s">
        <v>79</v>
      </c>
      <c r="C1" s="3" t="s">
        <v>0</v>
      </c>
      <c r="D1" s="3" t="s">
        <v>81</v>
      </c>
      <c r="E1" s="3" t="s">
        <v>101</v>
      </c>
      <c r="F1" s="3" t="s">
        <v>4</v>
      </c>
      <c r="G1" s="3" t="s">
        <v>5</v>
      </c>
      <c r="H1" s="3" t="s">
        <v>80</v>
      </c>
      <c r="I1" s="3" t="s">
        <v>83</v>
      </c>
      <c r="J1" s="3" t="s">
        <v>82</v>
      </c>
      <c r="K1" s="3" t="s">
        <v>84</v>
      </c>
    </row>
    <row r="2" spans="2:11" ht="25.5" thickBot="1" x14ac:dyDescent="0.4">
      <c r="B2" s="7" t="s">
        <v>135</v>
      </c>
      <c r="C2" s="7" t="s">
        <v>15</v>
      </c>
      <c r="D2" s="7" t="s">
        <v>98</v>
      </c>
      <c r="E2" s="7" t="s">
        <v>133</v>
      </c>
      <c r="F2" s="7">
        <v>1</v>
      </c>
      <c r="G2" s="7">
        <v>2</v>
      </c>
      <c r="H2" s="7">
        <v>7</v>
      </c>
      <c r="I2" s="7">
        <v>0</v>
      </c>
      <c r="J2" s="7">
        <v>38</v>
      </c>
      <c r="K2" s="7"/>
    </row>
    <row r="3" spans="2:11" ht="25.5" thickBot="1" x14ac:dyDescent="0.4">
      <c r="B3" s="7"/>
      <c r="C3" s="7"/>
      <c r="D3" s="7"/>
      <c r="E3" s="7" t="s">
        <v>134</v>
      </c>
      <c r="F3" s="7">
        <v>1</v>
      </c>
      <c r="G3" s="7">
        <v>2</v>
      </c>
      <c r="H3" s="7">
        <v>12</v>
      </c>
      <c r="I3" s="7">
        <v>0</v>
      </c>
      <c r="J3" s="7">
        <v>142</v>
      </c>
      <c r="K3" s="7"/>
    </row>
    <row r="4" spans="2:11" ht="25.5" thickBot="1" x14ac:dyDescent="0.4">
      <c r="B4" s="7"/>
      <c r="C4" s="7"/>
      <c r="D4" s="7"/>
      <c r="E4" s="7" t="s">
        <v>146</v>
      </c>
      <c r="F4" s="7">
        <v>1</v>
      </c>
      <c r="G4" s="7">
        <v>2</v>
      </c>
      <c r="H4" s="7">
        <v>7</v>
      </c>
      <c r="I4" s="7">
        <v>0</v>
      </c>
      <c r="J4" s="7">
        <v>9</v>
      </c>
      <c r="K4" s="7"/>
    </row>
    <row r="5" spans="2:11" ht="25.5" thickBot="1" x14ac:dyDescent="0.4">
      <c r="B5" s="7"/>
      <c r="C5" s="7"/>
      <c r="D5" s="7"/>
      <c r="E5" s="7" t="s">
        <v>147</v>
      </c>
      <c r="F5" s="7">
        <v>1</v>
      </c>
      <c r="G5" s="7">
        <v>2</v>
      </c>
      <c r="H5" s="7">
        <v>2</v>
      </c>
      <c r="I5" s="7">
        <v>0</v>
      </c>
      <c r="J5" s="7">
        <v>12410</v>
      </c>
      <c r="K5" s="7"/>
    </row>
    <row r="6" spans="2:11" ht="25.5" thickBot="1" x14ac:dyDescent="0.4">
      <c r="B6" s="7"/>
      <c r="C6" s="7"/>
      <c r="D6" s="7"/>
      <c r="E6" s="7" t="s">
        <v>150</v>
      </c>
      <c r="F6" s="7">
        <v>1</v>
      </c>
      <c r="G6" s="7">
        <v>2</v>
      </c>
      <c r="H6" s="7">
        <v>6</v>
      </c>
      <c r="I6" s="7">
        <v>0</v>
      </c>
      <c r="J6" s="7">
        <v>1276</v>
      </c>
      <c r="K6" s="7"/>
    </row>
    <row r="7" spans="2:11" ht="25.5" thickBot="1" x14ac:dyDescent="0.4">
      <c r="B7" s="7"/>
      <c r="C7" s="7"/>
      <c r="D7" s="7"/>
      <c r="E7" s="7" t="s">
        <v>151</v>
      </c>
      <c r="F7" s="7">
        <v>5</v>
      </c>
      <c r="G7" s="7">
        <v>2</v>
      </c>
      <c r="H7" s="7">
        <v>5</v>
      </c>
      <c r="I7" s="7">
        <v>0</v>
      </c>
      <c r="J7" s="7">
        <v>3828</v>
      </c>
      <c r="K7" s="7"/>
    </row>
    <row r="8" spans="2:11" ht="25.5" thickBot="1" x14ac:dyDescent="0.4">
      <c r="B8" s="7"/>
      <c r="C8" s="7"/>
      <c r="D8" s="7"/>
      <c r="E8" s="7" t="s">
        <v>152</v>
      </c>
      <c r="F8" s="7">
        <v>3</v>
      </c>
      <c r="G8" s="7">
        <v>3</v>
      </c>
      <c r="H8" s="7">
        <v>5</v>
      </c>
      <c r="I8" s="7">
        <v>0</v>
      </c>
      <c r="J8" s="7">
        <v>116</v>
      </c>
      <c r="K8" s="7"/>
    </row>
    <row r="9" spans="2:11" ht="25.5" thickBot="1" x14ac:dyDescent="0.4">
      <c r="B9" s="7"/>
      <c r="C9" s="7"/>
      <c r="D9" s="7"/>
      <c r="E9" s="7" t="s">
        <v>153</v>
      </c>
      <c r="F9" s="7">
        <v>0</v>
      </c>
      <c r="G9" s="7">
        <v>6</v>
      </c>
      <c r="H9" s="7">
        <v>0</v>
      </c>
      <c r="I9" s="7">
        <v>3</v>
      </c>
      <c r="J9" s="7">
        <v>9462</v>
      </c>
      <c r="K9" s="7"/>
    </row>
    <row r="10" spans="2:11" ht="15" thickBot="1" x14ac:dyDescent="0.4">
      <c r="B10" s="7"/>
      <c r="C10" s="7"/>
      <c r="D10" s="7"/>
      <c r="E10" s="7"/>
      <c r="F10" s="46">
        <f>SUM(F2:F9)/8</f>
        <v>1.625</v>
      </c>
      <c r="G10" s="46">
        <f t="shared" ref="G10:J10" si="0">SUM(G2:G9)/8</f>
        <v>2.625</v>
      </c>
      <c r="H10" s="46">
        <f t="shared" si="0"/>
        <v>5.5</v>
      </c>
      <c r="I10" s="46">
        <f t="shared" si="0"/>
        <v>0.375</v>
      </c>
      <c r="J10" s="46">
        <f t="shared" si="0"/>
        <v>3410.125</v>
      </c>
      <c r="K10" s="7"/>
    </row>
    <row r="11" spans="2:11" ht="15" thickBo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25.5" thickBot="1" x14ac:dyDescent="0.4">
      <c r="B12" s="4" t="s">
        <v>136</v>
      </c>
      <c r="C12" s="4" t="s">
        <v>15</v>
      </c>
      <c r="D12" s="4" t="s">
        <v>98</v>
      </c>
      <c r="E12" s="4" t="s">
        <v>133</v>
      </c>
      <c r="F12" s="20">
        <v>9</v>
      </c>
      <c r="G12" s="20">
        <v>1</v>
      </c>
      <c r="H12" s="20">
        <v>2</v>
      </c>
      <c r="I12" s="20">
        <v>0</v>
      </c>
      <c r="J12" s="20">
        <v>34108</v>
      </c>
      <c r="K12" s="4"/>
    </row>
    <row r="13" spans="2:11" ht="25.5" thickBot="1" x14ac:dyDescent="0.4">
      <c r="B13" s="4"/>
      <c r="C13" s="4"/>
      <c r="D13" s="4"/>
      <c r="E13" s="4" t="s">
        <v>134</v>
      </c>
      <c r="F13" s="20">
        <v>6</v>
      </c>
      <c r="G13" s="20">
        <v>0</v>
      </c>
      <c r="H13" s="20">
        <v>5</v>
      </c>
      <c r="I13" s="20">
        <v>0</v>
      </c>
      <c r="J13" s="20">
        <v>24431</v>
      </c>
      <c r="K13" s="4"/>
    </row>
    <row r="14" spans="2:11" ht="25.5" thickBot="1" x14ac:dyDescent="0.4">
      <c r="B14" s="4"/>
      <c r="C14" s="4"/>
      <c r="D14" s="4"/>
      <c r="E14" s="22" t="s">
        <v>146</v>
      </c>
      <c r="F14" s="19"/>
      <c r="G14" s="19"/>
      <c r="H14" s="19"/>
      <c r="I14" s="19"/>
      <c r="J14" s="19"/>
      <c r="K14" s="4"/>
    </row>
    <row r="15" spans="2:11" ht="25.5" thickBot="1" x14ac:dyDescent="0.4">
      <c r="B15" s="4"/>
      <c r="C15" s="4"/>
      <c r="D15" s="4"/>
      <c r="E15" s="22" t="s">
        <v>147</v>
      </c>
      <c r="F15" s="20">
        <v>5</v>
      </c>
      <c r="G15" s="20">
        <v>0</v>
      </c>
      <c r="H15" s="20">
        <v>0</v>
      </c>
      <c r="I15" s="20">
        <v>0</v>
      </c>
      <c r="J15" s="20">
        <v>22506</v>
      </c>
      <c r="K15" s="4"/>
    </row>
    <row r="16" spans="2:11" ht="25.5" thickBot="1" x14ac:dyDescent="0.4">
      <c r="B16" s="4"/>
      <c r="C16" s="4"/>
      <c r="D16" s="4"/>
      <c r="E16" s="22" t="s">
        <v>150</v>
      </c>
      <c r="F16" s="19"/>
      <c r="G16" s="19"/>
      <c r="H16" s="19"/>
      <c r="I16" s="19"/>
      <c r="J16" s="19"/>
      <c r="K16" s="4"/>
    </row>
    <row r="17" spans="2:11" ht="25.5" thickBot="1" x14ac:dyDescent="0.4">
      <c r="B17" s="4"/>
      <c r="C17" s="4"/>
      <c r="D17" s="4"/>
      <c r="E17" s="22" t="s">
        <v>151</v>
      </c>
      <c r="F17" s="19"/>
      <c r="G17" s="19"/>
      <c r="H17" s="19"/>
      <c r="I17" s="19"/>
      <c r="J17" s="19"/>
      <c r="K17" s="4"/>
    </row>
    <row r="18" spans="2:11" ht="25.5" thickBot="1" x14ac:dyDescent="0.4">
      <c r="B18" s="4"/>
      <c r="C18" s="4"/>
      <c r="D18" s="4"/>
      <c r="E18" s="22" t="s">
        <v>152</v>
      </c>
      <c r="F18" s="19"/>
      <c r="G18" s="19"/>
      <c r="H18" s="19"/>
      <c r="I18" s="19"/>
      <c r="J18" s="19"/>
      <c r="K18" s="4"/>
    </row>
    <row r="19" spans="2:11" ht="25.5" thickBot="1" x14ac:dyDescent="0.4">
      <c r="B19" s="4"/>
      <c r="C19" s="4"/>
      <c r="D19" s="4"/>
      <c r="E19" s="22" t="s">
        <v>153</v>
      </c>
      <c r="F19" s="19"/>
      <c r="G19" s="19"/>
      <c r="H19" s="19"/>
      <c r="I19" s="19"/>
      <c r="J19" s="19"/>
      <c r="K19" s="4"/>
    </row>
    <row r="20" spans="2:11" ht="15" thickBot="1" x14ac:dyDescent="0.4">
      <c r="B20" s="4"/>
      <c r="C20" s="4"/>
      <c r="D20" s="4"/>
      <c r="E20" s="4"/>
      <c r="F20" s="27">
        <f>SUM(F12:F19)/3</f>
        <v>6.666666666666667</v>
      </c>
      <c r="G20" s="27">
        <f t="shared" ref="G20:J20" si="1">SUM(G12:G19)/3</f>
        <v>0.33333333333333331</v>
      </c>
      <c r="H20" s="27">
        <f t="shared" si="1"/>
        <v>2.3333333333333335</v>
      </c>
      <c r="I20" s="27">
        <f t="shared" si="1"/>
        <v>0</v>
      </c>
      <c r="J20" s="27">
        <f t="shared" si="1"/>
        <v>27015</v>
      </c>
      <c r="K20" s="4"/>
    </row>
    <row r="21" spans="2:11" ht="15" thickBo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25.5" thickBot="1" x14ac:dyDescent="0.4">
      <c r="B22" s="7" t="s">
        <v>137</v>
      </c>
      <c r="C22" s="7" t="s">
        <v>15</v>
      </c>
      <c r="D22" s="7" t="s">
        <v>97</v>
      </c>
      <c r="E22" s="7" t="s">
        <v>133</v>
      </c>
      <c r="F22" s="19"/>
      <c r="G22" s="19"/>
      <c r="H22" s="19"/>
      <c r="I22" s="19"/>
      <c r="J22" s="19"/>
      <c r="K22" s="7"/>
    </row>
    <row r="23" spans="2:11" ht="25.5" thickBot="1" x14ac:dyDescent="0.4">
      <c r="B23" s="7"/>
      <c r="C23" s="7"/>
      <c r="D23" s="7"/>
      <c r="E23" s="7" t="s">
        <v>134</v>
      </c>
      <c r="F23" s="7">
        <v>10</v>
      </c>
      <c r="G23" s="7">
        <v>3</v>
      </c>
      <c r="H23" s="7">
        <v>3</v>
      </c>
      <c r="I23" s="7">
        <v>0</v>
      </c>
      <c r="J23" s="7">
        <v>30404</v>
      </c>
      <c r="K23" s="7"/>
    </row>
    <row r="24" spans="2:11" ht="25.5" thickBot="1" x14ac:dyDescent="0.4">
      <c r="B24" s="7"/>
      <c r="C24" s="7"/>
      <c r="D24" s="7"/>
      <c r="E24" s="7" t="s">
        <v>146</v>
      </c>
      <c r="F24" s="19"/>
      <c r="G24" s="19"/>
      <c r="H24" s="19"/>
      <c r="I24" s="19"/>
      <c r="J24" s="19"/>
      <c r="K24" s="7"/>
    </row>
    <row r="25" spans="2:11" ht="25.5" thickBot="1" x14ac:dyDescent="0.4">
      <c r="B25" s="7"/>
      <c r="C25" s="7"/>
      <c r="D25" s="7"/>
      <c r="E25" s="7" t="s">
        <v>147</v>
      </c>
      <c r="F25" s="7">
        <v>1</v>
      </c>
      <c r="G25" s="7">
        <v>4</v>
      </c>
      <c r="H25" s="7">
        <v>1</v>
      </c>
      <c r="I25" s="7">
        <v>0</v>
      </c>
      <c r="J25" s="7">
        <v>35001</v>
      </c>
      <c r="K25" s="7"/>
    </row>
    <row r="26" spans="2:11" ht="25.5" thickBot="1" x14ac:dyDescent="0.4">
      <c r="B26" s="7"/>
      <c r="C26" s="7"/>
      <c r="D26" s="7"/>
      <c r="E26" s="7" t="s">
        <v>150</v>
      </c>
      <c r="F26" s="7">
        <v>6</v>
      </c>
      <c r="G26" s="7">
        <v>1</v>
      </c>
      <c r="H26" s="7">
        <v>1</v>
      </c>
      <c r="I26" s="7">
        <v>0</v>
      </c>
      <c r="J26" s="7">
        <v>10306</v>
      </c>
      <c r="K26" s="7"/>
    </row>
    <row r="27" spans="2:11" ht="25.5" thickBot="1" x14ac:dyDescent="0.4">
      <c r="B27" s="7"/>
      <c r="C27" s="7"/>
      <c r="D27" s="7"/>
      <c r="E27" s="7" t="s">
        <v>151</v>
      </c>
      <c r="F27" s="7">
        <v>3</v>
      </c>
      <c r="G27" s="7">
        <v>2</v>
      </c>
      <c r="H27" s="7">
        <v>3</v>
      </c>
      <c r="I27" s="7">
        <v>0</v>
      </c>
      <c r="J27" s="7">
        <v>51344</v>
      </c>
      <c r="K27" s="7"/>
    </row>
    <row r="28" spans="2:11" ht="25.5" thickBot="1" x14ac:dyDescent="0.4">
      <c r="B28" s="7"/>
      <c r="C28" s="7"/>
      <c r="D28" s="7"/>
      <c r="E28" s="7" t="s">
        <v>152</v>
      </c>
      <c r="F28" s="19"/>
      <c r="G28" s="19"/>
      <c r="H28" s="19"/>
      <c r="I28" s="19"/>
      <c r="J28" s="19"/>
      <c r="K28" s="7"/>
    </row>
    <row r="29" spans="2:11" ht="25.5" thickBot="1" x14ac:dyDescent="0.4">
      <c r="B29" s="7"/>
      <c r="C29" s="7"/>
      <c r="D29" s="7"/>
      <c r="E29" s="7" t="s">
        <v>153</v>
      </c>
      <c r="F29" s="19"/>
      <c r="G29" s="19"/>
      <c r="H29" s="19"/>
      <c r="I29" s="19"/>
      <c r="J29" s="19"/>
      <c r="K29" s="7"/>
    </row>
    <row r="30" spans="2:11" ht="15" thickBot="1" x14ac:dyDescent="0.4">
      <c r="B30" s="7"/>
      <c r="C30" s="7"/>
      <c r="D30" s="7"/>
      <c r="E30" s="7"/>
      <c r="F30" s="45">
        <f>SUM(F22:F29)/4</f>
        <v>5</v>
      </c>
      <c r="G30" s="45">
        <f t="shared" ref="G30:J30" si="2">SUM(G22:G29)/4</f>
        <v>2.5</v>
      </c>
      <c r="H30" s="45">
        <f t="shared" si="2"/>
        <v>2</v>
      </c>
      <c r="I30" s="45">
        <f t="shared" si="2"/>
        <v>0</v>
      </c>
      <c r="J30" s="45">
        <f t="shared" si="2"/>
        <v>31763.75</v>
      </c>
      <c r="K30" s="7"/>
    </row>
    <row r="31" spans="2:11" ht="15" thickBo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5.5" thickBot="1" x14ac:dyDescent="0.4">
      <c r="B32" s="4" t="s">
        <v>138</v>
      </c>
      <c r="C32" s="4" t="s">
        <v>15</v>
      </c>
      <c r="D32" s="4" t="s">
        <v>97</v>
      </c>
      <c r="E32" s="4" t="s">
        <v>133</v>
      </c>
      <c r="F32" s="19"/>
      <c r="G32" s="19"/>
      <c r="H32" s="19"/>
      <c r="I32" s="19"/>
      <c r="J32" s="19"/>
      <c r="K32" s="4"/>
    </row>
    <row r="33" spans="2:11" ht="25.5" thickBot="1" x14ac:dyDescent="0.4">
      <c r="B33" s="4"/>
      <c r="C33" s="4"/>
      <c r="D33" s="4"/>
      <c r="E33" s="4" t="s">
        <v>134</v>
      </c>
      <c r="F33" s="19"/>
      <c r="G33" s="19"/>
      <c r="H33" s="19"/>
      <c r="I33" s="19"/>
      <c r="J33" s="19"/>
      <c r="K33" s="4"/>
    </row>
    <row r="34" spans="2:11" ht="25.5" thickBot="1" x14ac:dyDescent="0.4">
      <c r="B34" s="4"/>
      <c r="C34" s="4"/>
      <c r="D34" s="4"/>
      <c r="E34" s="22" t="s">
        <v>146</v>
      </c>
      <c r="F34" s="19"/>
      <c r="G34" s="19"/>
      <c r="H34" s="19"/>
      <c r="I34" s="19"/>
      <c r="J34" s="19"/>
      <c r="K34" s="4"/>
    </row>
    <row r="35" spans="2:11" ht="25.5" thickBot="1" x14ac:dyDescent="0.4">
      <c r="B35" s="4"/>
      <c r="C35" s="4"/>
      <c r="D35" s="4"/>
      <c r="E35" s="22" t="s">
        <v>147</v>
      </c>
      <c r="F35" s="20">
        <v>0</v>
      </c>
      <c r="G35" s="20">
        <v>1</v>
      </c>
      <c r="H35" s="20">
        <v>0</v>
      </c>
      <c r="I35" s="20">
        <v>42</v>
      </c>
      <c r="J35" s="20">
        <v>74458</v>
      </c>
      <c r="K35" s="4"/>
    </row>
    <row r="36" spans="2:11" ht="25.5" thickBot="1" x14ac:dyDescent="0.4">
      <c r="B36" s="4"/>
      <c r="C36" s="4"/>
      <c r="D36" s="4"/>
      <c r="E36" s="22" t="s">
        <v>150</v>
      </c>
      <c r="F36" s="20">
        <v>0</v>
      </c>
      <c r="G36" s="20">
        <v>1</v>
      </c>
      <c r="H36" s="20">
        <v>0</v>
      </c>
      <c r="I36" s="20">
        <v>59</v>
      </c>
      <c r="J36" s="20">
        <v>48901</v>
      </c>
      <c r="K36" s="4"/>
    </row>
    <row r="37" spans="2:11" ht="25.5" thickBot="1" x14ac:dyDescent="0.4">
      <c r="B37" s="4"/>
      <c r="C37" s="4"/>
      <c r="D37" s="4"/>
      <c r="E37" s="22" t="s">
        <v>151</v>
      </c>
      <c r="F37" s="20">
        <v>0</v>
      </c>
      <c r="G37" s="20">
        <v>2</v>
      </c>
      <c r="H37" s="20">
        <v>0</v>
      </c>
      <c r="I37" s="20">
        <v>56</v>
      </c>
      <c r="J37" s="20">
        <v>71783</v>
      </c>
      <c r="K37" s="4"/>
    </row>
    <row r="38" spans="2:11" ht="25.5" thickBot="1" x14ac:dyDescent="0.4">
      <c r="B38" s="4"/>
      <c r="C38" s="4"/>
      <c r="D38" s="4"/>
      <c r="E38" s="22" t="s">
        <v>152</v>
      </c>
      <c r="F38" s="20">
        <v>0</v>
      </c>
      <c r="G38" s="20">
        <v>3</v>
      </c>
      <c r="H38" s="20">
        <v>0</v>
      </c>
      <c r="I38" s="20">
        <v>68</v>
      </c>
      <c r="J38" s="20">
        <v>92047</v>
      </c>
      <c r="K38" s="4"/>
    </row>
    <row r="39" spans="2:11" ht="25.5" thickBot="1" x14ac:dyDescent="0.4">
      <c r="B39" s="4"/>
      <c r="C39" s="4"/>
      <c r="D39" s="4"/>
      <c r="E39" s="22" t="s">
        <v>153</v>
      </c>
      <c r="F39" s="20">
        <v>0</v>
      </c>
      <c r="G39" s="20">
        <v>6</v>
      </c>
      <c r="H39" s="20">
        <v>0</v>
      </c>
      <c r="I39" s="20">
        <v>42</v>
      </c>
      <c r="J39" s="20">
        <v>102409</v>
      </c>
      <c r="K39" s="4"/>
    </row>
    <row r="40" spans="2:11" ht="15" thickBot="1" x14ac:dyDescent="0.4">
      <c r="B40" s="4"/>
      <c r="C40" s="4"/>
      <c r="D40" s="4"/>
      <c r="E40" s="4"/>
      <c r="F40" s="27">
        <f>SUM(F32:F39)/5</f>
        <v>0</v>
      </c>
      <c r="G40" s="27">
        <f t="shared" ref="G40:J40" si="3">SUM(G32:G39)/5</f>
        <v>2.6</v>
      </c>
      <c r="H40" s="27">
        <f t="shared" si="3"/>
        <v>0</v>
      </c>
      <c r="I40" s="27">
        <f t="shared" si="3"/>
        <v>53.4</v>
      </c>
      <c r="J40" s="27">
        <f t="shared" si="3"/>
        <v>77919.600000000006</v>
      </c>
      <c r="K40" s="4"/>
    </row>
    <row r="41" spans="2:11" ht="15" thickBot="1" x14ac:dyDescent="0.4">
      <c r="B41" s="4"/>
      <c r="C41" s="4"/>
      <c r="D41" s="4"/>
      <c r="E41" s="4"/>
      <c r="F41" s="20"/>
      <c r="G41" s="20"/>
      <c r="H41" s="20"/>
      <c r="I41" s="20"/>
      <c r="J41" s="20"/>
      <c r="K41" s="4"/>
    </row>
    <row r="42" spans="2:11" ht="25.5" thickBot="1" x14ac:dyDescent="0.4">
      <c r="B42" s="7" t="s">
        <v>139</v>
      </c>
      <c r="C42" s="7" t="s">
        <v>15</v>
      </c>
      <c r="D42" s="7" t="s">
        <v>97</v>
      </c>
      <c r="E42" s="7" t="s">
        <v>133</v>
      </c>
      <c r="F42" s="7">
        <v>6</v>
      </c>
      <c r="G42" s="7">
        <v>3</v>
      </c>
      <c r="H42" s="7">
        <v>3</v>
      </c>
      <c r="I42" s="7">
        <v>1</v>
      </c>
      <c r="J42" s="7">
        <v>56190</v>
      </c>
      <c r="K42" s="7"/>
    </row>
    <row r="43" spans="2:11" ht="25.5" thickBot="1" x14ac:dyDescent="0.4">
      <c r="B43" s="7"/>
      <c r="C43" s="7"/>
      <c r="D43" s="7"/>
      <c r="E43" s="7" t="s">
        <v>134</v>
      </c>
      <c r="F43" s="19"/>
      <c r="G43" s="19"/>
      <c r="H43" s="19"/>
      <c r="I43" s="19"/>
      <c r="J43" s="19"/>
      <c r="K43" s="7"/>
    </row>
    <row r="44" spans="2:11" ht="25.5" thickBot="1" x14ac:dyDescent="0.4">
      <c r="B44" s="7"/>
      <c r="C44" s="7"/>
      <c r="D44" s="7"/>
      <c r="E44" s="7" t="s">
        <v>146</v>
      </c>
      <c r="F44" s="7">
        <v>3</v>
      </c>
      <c r="G44" s="7">
        <v>3</v>
      </c>
      <c r="H44" s="7">
        <v>3</v>
      </c>
      <c r="I44" s="7">
        <v>0</v>
      </c>
      <c r="J44" s="7">
        <v>37867</v>
      </c>
      <c r="K44" s="7"/>
    </row>
    <row r="45" spans="2:11" ht="25.5" thickBot="1" x14ac:dyDescent="0.4">
      <c r="B45" s="7"/>
      <c r="C45" s="7"/>
      <c r="D45" s="7"/>
      <c r="E45" s="7" t="s">
        <v>147</v>
      </c>
      <c r="F45" s="19"/>
      <c r="G45" s="19"/>
      <c r="H45" s="19"/>
      <c r="I45" s="19"/>
      <c r="J45" s="19"/>
      <c r="K45" s="7"/>
    </row>
    <row r="46" spans="2:11" ht="25.5" thickBot="1" x14ac:dyDescent="0.4">
      <c r="B46" s="7"/>
      <c r="C46" s="7"/>
      <c r="D46" s="7"/>
      <c r="E46" s="7" t="s">
        <v>150</v>
      </c>
      <c r="F46" s="19"/>
      <c r="G46" s="19"/>
      <c r="H46" s="19"/>
      <c r="I46" s="19"/>
      <c r="J46" s="19"/>
      <c r="K46" s="7"/>
    </row>
    <row r="47" spans="2:11" ht="25.5" thickBot="1" x14ac:dyDescent="0.4">
      <c r="B47" s="7"/>
      <c r="C47" s="7"/>
      <c r="D47" s="7"/>
      <c r="E47" s="7" t="s">
        <v>151</v>
      </c>
      <c r="F47" s="19"/>
      <c r="G47" s="19"/>
      <c r="H47" s="19"/>
      <c r="I47" s="19"/>
      <c r="J47" s="19"/>
      <c r="K47" s="7"/>
    </row>
    <row r="48" spans="2:11" ht="25.5" thickBot="1" x14ac:dyDescent="0.4">
      <c r="B48" s="7"/>
      <c r="C48" s="7"/>
      <c r="D48" s="7"/>
      <c r="E48" s="7" t="s">
        <v>152</v>
      </c>
      <c r="F48" s="7">
        <v>6</v>
      </c>
      <c r="G48" s="7">
        <v>4</v>
      </c>
      <c r="H48" s="7">
        <v>0</v>
      </c>
      <c r="I48" s="7">
        <v>0</v>
      </c>
      <c r="J48" s="7">
        <v>42719</v>
      </c>
      <c r="K48" s="7"/>
    </row>
    <row r="49" spans="2:11" ht="25.5" thickBot="1" x14ac:dyDescent="0.4">
      <c r="B49" s="7"/>
      <c r="C49" s="7"/>
      <c r="D49" s="7"/>
      <c r="E49" s="7" t="s">
        <v>153</v>
      </c>
      <c r="F49" s="7">
        <v>4</v>
      </c>
      <c r="G49" s="7">
        <v>5</v>
      </c>
      <c r="H49" s="7">
        <v>0</v>
      </c>
      <c r="I49" s="7">
        <v>0</v>
      </c>
      <c r="J49" s="7">
        <v>24435</v>
      </c>
      <c r="K49" s="7"/>
    </row>
    <row r="50" spans="2:11" ht="15" thickBot="1" x14ac:dyDescent="0.4">
      <c r="B50" s="7"/>
      <c r="C50" s="7"/>
      <c r="D50" s="7"/>
      <c r="E50" s="7"/>
      <c r="F50" s="45">
        <f>SUM(F42:F49)/4</f>
        <v>4.75</v>
      </c>
      <c r="G50" s="45">
        <f t="shared" ref="G50" si="4">SUM(G42:G49)/4</f>
        <v>3.75</v>
      </c>
      <c r="H50" s="45">
        <f t="shared" ref="H50" si="5">SUM(H42:H49)/4</f>
        <v>1.5</v>
      </c>
      <c r="I50" s="45">
        <f t="shared" ref="I50" si="6">SUM(I42:I49)/4</f>
        <v>0.25</v>
      </c>
      <c r="J50" s="45">
        <f t="shared" ref="J50" si="7">SUM(J42:J49)/4</f>
        <v>40302.75</v>
      </c>
      <c r="K50" s="7"/>
    </row>
    <row r="51" spans="2:11" ht="15" thickBo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5.5" thickBot="1" x14ac:dyDescent="0.4">
      <c r="B52" s="4" t="s">
        <v>140</v>
      </c>
      <c r="C52" s="4" t="s">
        <v>15</v>
      </c>
      <c r="D52" s="4" t="s">
        <v>99</v>
      </c>
      <c r="E52" s="4" t="s">
        <v>133</v>
      </c>
      <c r="F52" s="20">
        <v>0</v>
      </c>
      <c r="G52" s="20">
        <v>1</v>
      </c>
      <c r="H52" s="20">
        <v>0</v>
      </c>
      <c r="I52" s="20">
        <v>30</v>
      </c>
      <c r="J52" s="20">
        <v>25162</v>
      </c>
      <c r="K52" s="20"/>
    </row>
    <row r="53" spans="2:11" ht="25.5" thickBot="1" x14ac:dyDescent="0.4">
      <c r="B53" s="4"/>
      <c r="C53" s="4"/>
      <c r="D53" s="4"/>
      <c r="E53" s="4" t="s">
        <v>134</v>
      </c>
      <c r="F53" s="19"/>
      <c r="G53" s="19"/>
      <c r="H53" s="19"/>
      <c r="I53" s="19"/>
      <c r="J53" s="19"/>
      <c r="K53" s="20"/>
    </row>
    <row r="54" spans="2:11" ht="25.5" thickBot="1" x14ac:dyDescent="0.4">
      <c r="B54" s="4"/>
      <c r="C54" s="4"/>
      <c r="D54" s="4"/>
      <c r="E54" s="22" t="s">
        <v>146</v>
      </c>
      <c r="F54" s="20">
        <v>8</v>
      </c>
      <c r="G54" s="20">
        <v>3</v>
      </c>
      <c r="H54" s="20">
        <v>0</v>
      </c>
      <c r="I54" s="20">
        <v>0</v>
      </c>
      <c r="J54" s="20">
        <v>12526</v>
      </c>
      <c r="K54" s="20"/>
    </row>
    <row r="55" spans="2:11" ht="25.5" thickBot="1" x14ac:dyDescent="0.4">
      <c r="B55" s="4"/>
      <c r="C55" s="4"/>
      <c r="D55" s="4"/>
      <c r="E55" s="22" t="s">
        <v>147</v>
      </c>
      <c r="F55" s="19"/>
      <c r="G55" s="19"/>
      <c r="H55" s="19"/>
      <c r="I55" s="19"/>
      <c r="J55" s="19"/>
      <c r="K55" s="20"/>
    </row>
    <row r="56" spans="2:11" ht="25.5" thickBot="1" x14ac:dyDescent="0.4">
      <c r="B56" s="4"/>
      <c r="C56" s="4"/>
      <c r="D56" s="4"/>
      <c r="E56" s="22" t="s">
        <v>150</v>
      </c>
      <c r="F56" s="20">
        <v>0</v>
      </c>
      <c r="G56" s="20">
        <v>2</v>
      </c>
      <c r="H56" s="20">
        <v>0</v>
      </c>
      <c r="I56" s="20">
        <v>9</v>
      </c>
      <c r="J56" s="20">
        <v>7172</v>
      </c>
      <c r="K56" s="20"/>
    </row>
    <row r="57" spans="2:11" ht="25.5" thickBot="1" x14ac:dyDescent="0.4">
      <c r="B57" s="4"/>
      <c r="C57" s="4"/>
      <c r="D57" s="4"/>
      <c r="E57" s="22" t="s">
        <v>151</v>
      </c>
      <c r="F57" s="20">
        <v>3</v>
      </c>
      <c r="G57" s="20">
        <v>4</v>
      </c>
      <c r="H57" s="20">
        <v>1</v>
      </c>
      <c r="I57" s="20">
        <v>0</v>
      </c>
      <c r="J57" s="20">
        <v>16119</v>
      </c>
      <c r="K57" s="20"/>
    </row>
    <row r="58" spans="2:11" ht="25.5" thickBot="1" x14ac:dyDescent="0.4">
      <c r="B58" s="4"/>
      <c r="C58" s="4"/>
      <c r="D58" s="4"/>
      <c r="E58" s="22" t="s">
        <v>152</v>
      </c>
      <c r="F58" s="20">
        <v>2</v>
      </c>
      <c r="G58" s="20">
        <v>5</v>
      </c>
      <c r="H58" s="20">
        <v>1</v>
      </c>
      <c r="I58" s="20">
        <v>0</v>
      </c>
      <c r="J58" s="20">
        <v>3512</v>
      </c>
      <c r="K58" s="20"/>
    </row>
    <row r="59" spans="2:11" ht="25.5" thickBot="1" x14ac:dyDescent="0.4">
      <c r="B59" s="4"/>
      <c r="C59" s="4"/>
      <c r="D59" s="4"/>
      <c r="E59" s="22" t="s">
        <v>153</v>
      </c>
      <c r="F59" s="20">
        <v>3</v>
      </c>
      <c r="G59" s="20">
        <v>6</v>
      </c>
      <c r="H59" s="20">
        <v>0</v>
      </c>
      <c r="I59" s="20">
        <v>0</v>
      </c>
      <c r="J59" s="20">
        <v>21858</v>
      </c>
      <c r="K59" s="20"/>
    </row>
    <row r="60" spans="2:11" ht="15" thickBot="1" x14ac:dyDescent="0.4">
      <c r="B60" s="4"/>
      <c r="C60" s="4"/>
      <c r="D60" s="4"/>
      <c r="E60" s="4"/>
      <c r="F60" s="27">
        <f>SUM(F52:F59)/6</f>
        <v>2.6666666666666665</v>
      </c>
      <c r="G60" s="27">
        <f t="shared" ref="G60:J60" si="8">SUM(G52:G59)/6</f>
        <v>3.5</v>
      </c>
      <c r="H60" s="27">
        <f t="shared" si="8"/>
        <v>0.33333333333333331</v>
      </c>
      <c r="I60" s="27">
        <f t="shared" si="8"/>
        <v>6.5</v>
      </c>
      <c r="J60" s="27">
        <f t="shared" si="8"/>
        <v>14391.5</v>
      </c>
      <c r="K60" s="20"/>
    </row>
    <row r="61" spans="2:11" ht="15" thickBot="1" x14ac:dyDescent="0.4">
      <c r="B61" s="4"/>
      <c r="C61" s="4"/>
      <c r="D61" s="4"/>
      <c r="E61" s="4"/>
      <c r="F61" s="20"/>
      <c r="G61" s="20"/>
      <c r="H61" s="20"/>
      <c r="I61" s="20"/>
      <c r="J61" s="20"/>
      <c r="K61" s="20"/>
    </row>
    <row r="62" spans="2:11" ht="25.5" thickBot="1" x14ac:dyDescent="0.4">
      <c r="B62" s="7" t="s">
        <v>141</v>
      </c>
      <c r="C62" s="7" t="s">
        <v>15</v>
      </c>
      <c r="D62" s="7" t="s">
        <v>99</v>
      </c>
      <c r="E62" s="7" t="s">
        <v>133</v>
      </c>
      <c r="F62" s="7">
        <v>0</v>
      </c>
      <c r="G62" s="7">
        <v>3</v>
      </c>
      <c r="H62" s="7">
        <v>0</v>
      </c>
      <c r="I62" s="7">
        <v>46</v>
      </c>
      <c r="J62" s="7">
        <v>52334</v>
      </c>
      <c r="K62" s="7"/>
    </row>
    <row r="63" spans="2:11" ht="25.5" thickBot="1" x14ac:dyDescent="0.4">
      <c r="B63" s="7"/>
      <c r="C63" s="7"/>
      <c r="D63" s="7"/>
      <c r="E63" s="7" t="s">
        <v>134</v>
      </c>
      <c r="F63" s="7">
        <v>0</v>
      </c>
      <c r="G63" s="7">
        <v>3</v>
      </c>
      <c r="H63" s="7">
        <v>0</v>
      </c>
      <c r="I63" s="7">
        <v>48</v>
      </c>
      <c r="J63" s="7">
        <v>43267</v>
      </c>
      <c r="K63" s="7"/>
    </row>
    <row r="64" spans="2:11" ht="25.5" thickBot="1" x14ac:dyDescent="0.4">
      <c r="B64" s="7"/>
      <c r="C64" s="7"/>
      <c r="D64" s="7"/>
      <c r="E64" s="7" t="s">
        <v>146</v>
      </c>
      <c r="F64" s="7">
        <v>0</v>
      </c>
      <c r="G64" s="7">
        <v>2</v>
      </c>
      <c r="H64" s="7">
        <v>0</v>
      </c>
      <c r="I64" s="7">
        <v>45</v>
      </c>
      <c r="J64" s="7">
        <v>39457</v>
      </c>
      <c r="K64" s="7"/>
    </row>
    <row r="65" spans="2:11" ht="25.5" thickBot="1" x14ac:dyDescent="0.4">
      <c r="B65" s="7"/>
      <c r="C65" s="7"/>
      <c r="D65" s="7"/>
      <c r="E65" s="7" t="s">
        <v>147</v>
      </c>
      <c r="F65" s="19"/>
      <c r="G65" s="19"/>
      <c r="H65" s="19"/>
      <c r="I65" s="19"/>
      <c r="J65" s="19"/>
      <c r="K65" s="7"/>
    </row>
    <row r="66" spans="2:11" ht="25.5" thickBot="1" x14ac:dyDescent="0.4">
      <c r="B66" s="7"/>
      <c r="C66" s="7"/>
      <c r="D66" s="7"/>
      <c r="E66" s="7" t="s">
        <v>150</v>
      </c>
      <c r="F66" s="19"/>
      <c r="G66" s="19"/>
      <c r="H66" s="19"/>
      <c r="I66" s="19"/>
      <c r="J66" s="19"/>
      <c r="K66" s="7"/>
    </row>
    <row r="67" spans="2:11" ht="25.5" thickBot="1" x14ac:dyDescent="0.4">
      <c r="B67" s="7"/>
      <c r="C67" s="7"/>
      <c r="D67" s="7"/>
      <c r="E67" s="7" t="s">
        <v>151</v>
      </c>
      <c r="F67" s="7">
        <v>0</v>
      </c>
      <c r="G67" s="7">
        <v>2</v>
      </c>
      <c r="H67" s="7">
        <v>0</v>
      </c>
      <c r="I67" s="7">
        <v>38</v>
      </c>
      <c r="J67" s="7">
        <v>42403</v>
      </c>
      <c r="K67" s="7"/>
    </row>
    <row r="68" spans="2:11" ht="25.5" thickBot="1" x14ac:dyDescent="0.4">
      <c r="B68" s="7"/>
      <c r="C68" s="7"/>
      <c r="D68" s="7"/>
      <c r="E68" s="7" t="s">
        <v>152</v>
      </c>
      <c r="F68" s="19"/>
      <c r="G68" s="19"/>
      <c r="H68" s="19"/>
      <c r="I68" s="19"/>
      <c r="J68" s="19"/>
      <c r="K68" s="7"/>
    </row>
    <row r="69" spans="2:11" ht="25.5" thickBot="1" x14ac:dyDescent="0.4">
      <c r="B69" s="7"/>
      <c r="C69" s="7"/>
      <c r="D69" s="7"/>
      <c r="E69" s="7" t="s">
        <v>153</v>
      </c>
      <c r="F69" s="7">
        <v>0</v>
      </c>
      <c r="G69" s="7">
        <v>8</v>
      </c>
      <c r="H69" s="7">
        <v>0</v>
      </c>
      <c r="I69" s="7">
        <v>41</v>
      </c>
      <c r="J69" s="7">
        <v>30064</v>
      </c>
      <c r="K69" s="7"/>
    </row>
    <row r="70" spans="2:11" ht="15" thickBot="1" x14ac:dyDescent="0.4">
      <c r="B70" s="7"/>
      <c r="C70" s="7"/>
      <c r="D70" s="7"/>
      <c r="E70" s="7"/>
      <c r="F70" s="45">
        <f>SUM(F62:F69)/5</f>
        <v>0</v>
      </c>
      <c r="G70" s="45">
        <f t="shared" ref="G70:J70" si="9">SUM(G62:G69)/5</f>
        <v>3.6</v>
      </c>
      <c r="H70" s="45">
        <f t="shared" si="9"/>
        <v>0</v>
      </c>
      <c r="I70" s="45">
        <f t="shared" si="9"/>
        <v>43.6</v>
      </c>
      <c r="J70" s="45">
        <f t="shared" si="9"/>
        <v>41505</v>
      </c>
      <c r="K70" s="7"/>
    </row>
    <row r="71" spans="2:11" ht="15" thickBo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25.5" thickBot="1" x14ac:dyDescent="0.4">
      <c r="B72" s="4" t="s">
        <v>142</v>
      </c>
      <c r="C72" s="4" t="s">
        <v>15</v>
      </c>
      <c r="D72" s="4" t="s">
        <v>100</v>
      </c>
      <c r="E72" s="4" t="s">
        <v>133</v>
      </c>
      <c r="F72" s="19"/>
      <c r="G72" s="19"/>
      <c r="H72" s="19"/>
      <c r="I72" s="19"/>
      <c r="J72" s="19"/>
      <c r="K72" s="20"/>
    </row>
    <row r="73" spans="2:11" ht="25.5" thickBot="1" x14ac:dyDescent="0.4">
      <c r="B73" s="4"/>
      <c r="C73" s="4"/>
      <c r="D73" s="4"/>
      <c r="E73" s="4" t="s">
        <v>134</v>
      </c>
      <c r="F73" s="22">
        <v>0</v>
      </c>
      <c r="G73" s="22">
        <v>5</v>
      </c>
      <c r="H73" s="22">
        <v>0</v>
      </c>
      <c r="I73" s="22">
        <v>31</v>
      </c>
      <c r="J73" s="22">
        <v>15711</v>
      </c>
      <c r="K73" s="20"/>
    </row>
    <row r="74" spans="2:11" ht="25.5" thickBot="1" x14ac:dyDescent="0.4">
      <c r="B74" s="4"/>
      <c r="C74" s="4"/>
      <c r="D74" s="4"/>
      <c r="E74" s="22" t="s">
        <v>146</v>
      </c>
      <c r="F74" s="19"/>
      <c r="G74" s="19"/>
      <c r="H74" s="19"/>
      <c r="I74" s="19"/>
      <c r="J74" s="19"/>
      <c r="K74" s="20"/>
    </row>
    <row r="75" spans="2:11" ht="25.5" thickBot="1" x14ac:dyDescent="0.4">
      <c r="B75" s="4"/>
      <c r="C75" s="4"/>
      <c r="D75" s="4"/>
      <c r="E75" s="22" t="s">
        <v>147</v>
      </c>
      <c r="F75" s="20">
        <v>0</v>
      </c>
      <c r="G75" s="20">
        <v>3</v>
      </c>
      <c r="H75" s="20">
        <v>0</v>
      </c>
      <c r="I75" s="20">
        <v>14</v>
      </c>
      <c r="J75" s="20">
        <v>27680</v>
      </c>
      <c r="K75" s="20"/>
    </row>
    <row r="76" spans="2:11" ht="25.5" thickBot="1" x14ac:dyDescent="0.4">
      <c r="B76" s="4"/>
      <c r="C76" s="4"/>
      <c r="D76" s="4"/>
      <c r="E76" s="22" t="s">
        <v>150</v>
      </c>
      <c r="F76" s="19"/>
      <c r="G76" s="19"/>
      <c r="H76" s="19"/>
      <c r="I76" s="19"/>
      <c r="J76" s="19"/>
      <c r="K76" s="20"/>
    </row>
    <row r="77" spans="2:11" ht="25.5" thickBot="1" x14ac:dyDescent="0.4">
      <c r="B77" s="4"/>
      <c r="C77" s="4"/>
      <c r="D77" s="4"/>
      <c r="E77" s="22" t="s">
        <v>151</v>
      </c>
      <c r="F77" s="19"/>
      <c r="G77" s="19"/>
      <c r="H77" s="19"/>
      <c r="I77" s="19"/>
      <c r="J77" s="19"/>
      <c r="K77" s="20"/>
    </row>
    <row r="78" spans="2:11" ht="25.5" thickBot="1" x14ac:dyDescent="0.4">
      <c r="B78" s="4"/>
      <c r="C78" s="4"/>
      <c r="D78" s="4"/>
      <c r="E78" s="22" t="s">
        <v>152</v>
      </c>
      <c r="F78" s="20">
        <v>0</v>
      </c>
      <c r="G78" s="20">
        <v>7</v>
      </c>
      <c r="H78" s="20">
        <v>1</v>
      </c>
      <c r="I78" s="20">
        <v>34</v>
      </c>
      <c r="J78" s="20">
        <v>5053</v>
      </c>
      <c r="K78" s="20"/>
    </row>
    <row r="79" spans="2:11" ht="25.5" thickBot="1" x14ac:dyDescent="0.4">
      <c r="B79" s="4"/>
      <c r="C79" s="4"/>
      <c r="D79" s="4"/>
      <c r="E79" s="22" t="s">
        <v>153</v>
      </c>
      <c r="F79" s="19"/>
      <c r="G79" s="19"/>
      <c r="H79" s="19"/>
      <c r="I79" s="19"/>
      <c r="J79" s="19"/>
      <c r="K79" s="20"/>
    </row>
    <row r="80" spans="2:11" ht="15" thickBot="1" x14ac:dyDescent="0.4">
      <c r="B80" s="4"/>
      <c r="C80" s="4"/>
      <c r="D80" s="4"/>
      <c r="E80" s="4"/>
      <c r="F80" s="27">
        <f>SUM(F72:F79)/3</f>
        <v>0</v>
      </c>
      <c r="G80" s="27">
        <f t="shared" ref="G80:J80" si="10">SUM(G72:G79)/3</f>
        <v>5</v>
      </c>
      <c r="H80" s="27">
        <f t="shared" si="10"/>
        <v>0.33333333333333331</v>
      </c>
      <c r="I80" s="27">
        <f t="shared" si="10"/>
        <v>26.333333333333332</v>
      </c>
      <c r="J80" s="27">
        <f t="shared" si="10"/>
        <v>16148</v>
      </c>
      <c r="K80" s="20"/>
    </row>
    <row r="81" spans="2:11" ht="15" thickBot="1" x14ac:dyDescent="0.4">
      <c r="B81" s="4"/>
      <c r="C81" s="4"/>
      <c r="D81" s="4"/>
      <c r="E81" s="4"/>
      <c r="F81" s="20"/>
      <c r="G81" s="20"/>
      <c r="H81" s="20"/>
      <c r="I81" s="20"/>
      <c r="J81" s="20"/>
      <c r="K81" s="20"/>
    </row>
    <row r="82" spans="2:11" ht="25.5" thickBot="1" x14ac:dyDescent="0.4">
      <c r="B82" s="7" t="s">
        <v>143</v>
      </c>
      <c r="C82" s="7" t="s">
        <v>15</v>
      </c>
      <c r="D82" s="7" t="s">
        <v>100</v>
      </c>
      <c r="E82" s="7" t="s">
        <v>133</v>
      </c>
      <c r="F82" s="19"/>
      <c r="G82" s="19"/>
      <c r="H82" s="19"/>
      <c r="I82" s="19"/>
      <c r="J82" s="19"/>
      <c r="K82" s="7"/>
    </row>
    <row r="83" spans="2:11" ht="25.5" thickBot="1" x14ac:dyDescent="0.4">
      <c r="B83" s="7"/>
      <c r="C83" s="7"/>
      <c r="D83" s="7"/>
      <c r="E83" s="7" t="s">
        <v>134</v>
      </c>
      <c r="F83" s="19"/>
      <c r="G83" s="19"/>
      <c r="H83" s="19"/>
      <c r="I83" s="19"/>
      <c r="J83" s="19"/>
      <c r="K83" s="7"/>
    </row>
    <row r="84" spans="2:11" ht="25.5" thickBot="1" x14ac:dyDescent="0.4">
      <c r="B84" s="7"/>
      <c r="C84" s="7"/>
      <c r="D84" s="7"/>
      <c r="E84" s="7" t="s">
        <v>146</v>
      </c>
      <c r="F84" s="7">
        <v>0</v>
      </c>
      <c r="G84" s="7">
        <v>3</v>
      </c>
      <c r="H84" s="7">
        <v>0</v>
      </c>
      <c r="I84" s="7">
        <v>13</v>
      </c>
      <c r="J84" s="7">
        <v>53618</v>
      </c>
      <c r="K84" s="7"/>
    </row>
    <row r="85" spans="2:11" ht="25.5" thickBot="1" x14ac:dyDescent="0.4">
      <c r="B85" s="7"/>
      <c r="C85" s="7"/>
      <c r="D85" s="7"/>
      <c r="E85" s="7" t="s">
        <v>147</v>
      </c>
      <c r="F85" s="19"/>
      <c r="G85" s="19"/>
      <c r="H85" s="19"/>
      <c r="I85" s="19"/>
      <c r="J85" s="19"/>
      <c r="K85" s="7"/>
    </row>
    <row r="86" spans="2:11" ht="25.5" thickBot="1" x14ac:dyDescent="0.4">
      <c r="B86" s="7"/>
      <c r="C86" s="7"/>
      <c r="D86" s="7"/>
      <c r="E86" s="7" t="s">
        <v>150</v>
      </c>
      <c r="F86" s="7">
        <v>0</v>
      </c>
      <c r="G86" s="7">
        <v>1</v>
      </c>
      <c r="H86" s="7">
        <v>0</v>
      </c>
      <c r="I86" s="7">
        <v>18</v>
      </c>
      <c r="J86" s="7">
        <v>18208</v>
      </c>
      <c r="K86" s="7"/>
    </row>
    <row r="87" spans="2:11" ht="25.5" thickBot="1" x14ac:dyDescent="0.4">
      <c r="B87" s="7"/>
      <c r="C87" s="7"/>
      <c r="D87" s="7"/>
      <c r="E87" s="7" t="s">
        <v>151</v>
      </c>
      <c r="F87" s="19"/>
      <c r="G87" s="19"/>
      <c r="H87" s="19"/>
      <c r="I87" s="19"/>
      <c r="J87" s="19"/>
      <c r="K87" s="7"/>
    </row>
    <row r="88" spans="2:11" ht="25.5" thickBot="1" x14ac:dyDescent="0.4">
      <c r="B88" s="7"/>
      <c r="C88" s="7"/>
      <c r="D88" s="7"/>
      <c r="E88" s="7" t="s">
        <v>152</v>
      </c>
      <c r="F88" s="19"/>
      <c r="G88" s="19"/>
      <c r="H88" s="19"/>
      <c r="I88" s="19"/>
      <c r="J88" s="19"/>
      <c r="K88" s="7"/>
    </row>
    <row r="89" spans="2:11" ht="25.5" thickBot="1" x14ac:dyDescent="0.4">
      <c r="B89" s="7"/>
      <c r="C89" s="7"/>
      <c r="D89" s="7"/>
      <c r="E89" s="7" t="s">
        <v>153</v>
      </c>
      <c r="F89" s="19"/>
      <c r="G89" s="19"/>
      <c r="H89" s="19"/>
      <c r="I89" s="19"/>
      <c r="J89" s="19"/>
      <c r="K89" s="7"/>
    </row>
    <row r="90" spans="2:11" ht="15" thickBot="1" x14ac:dyDescent="0.4">
      <c r="B90" s="7"/>
      <c r="C90" s="7"/>
      <c r="D90" s="7"/>
      <c r="E90" s="7"/>
      <c r="F90" s="45">
        <f>SUM(F82:F89)/2</f>
        <v>0</v>
      </c>
      <c r="G90" s="45">
        <f t="shared" ref="G90:J90" si="11">SUM(G82:G89)/2</f>
        <v>2</v>
      </c>
      <c r="H90" s="45">
        <f t="shared" si="11"/>
        <v>0</v>
      </c>
      <c r="I90" s="45">
        <f t="shared" si="11"/>
        <v>15.5</v>
      </c>
      <c r="J90" s="45">
        <f t="shared" si="11"/>
        <v>35913</v>
      </c>
      <c r="K90" s="7"/>
    </row>
    <row r="91" spans="2:11" ht="15" thickBot="1" x14ac:dyDescent="0.4">
      <c r="B91" s="7"/>
      <c r="C91" s="7"/>
      <c r="D91" s="7"/>
      <c r="E91" s="7"/>
      <c r="F91" s="7"/>
      <c r="G91" s="7"/>
      <c r="H91" s="7"/>
      <c r="I91" s="7"/>
      <c r="J91" s="7"/>
      <c r="K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0A1D-C4DE-4CE1-9D4C-86C98B0683C8}">
  <dimension ref="A1:K81"/>
  <sheetViews>
    <sheetView topLeftCell="A28" workbookViewId="0">
      <selection activeCell="F80" sqref="F80:J80"/>
    </sheetView>
  </sheetViews>
  <sheetFormatPr defaultRowHeight="14.5" x14ac:dyDescent="0.35"/>
  <cols>
    <col min="2" max="2" width="15.81640625" customWidth="1"/>
    <col min="3" max="3" width="12.453125" customWidth="1"/>
    <col min="5" max="5" width="15" customWidth="1"/>
    <col min="11" max="11" width="51.26953125" customWidth="1"/>
  </cols>
  <sheetData>
    <row r="1" spans="2:11" ht="15" thickBot="1" x14ac:dyDescent="0.4">
      <c r="B1" s="3" t="s">
        <v>79</v>
      </c>
      <c r="C1" s="3" t="s">
        <v>0</v>
      </c>
      <c r="D1" s="3" t="s">
        <v>81</v>
      </c>
      <c r="E1" s="3" t="s">
        <v>101</v>
      </c>
      <c r="F1" s="3" t="s">
        <v>4</v>
      </c>
      <c r="G1" s="3" t="s">
        <v>5</v>
      </c>
      <c r="H1" s="3" t="s">
        <v>80</v>
      </c>
      <c r="I1" s="3" t="s">
        <v>83</v>
      </c>
      <c r="J1" s="3" t="s">
        <v>82</v>
      </c>
      <c r="K1" s="3" t="s">
        <v>84</v>
      </c>
    </row>
    <row r="2" spans="2:11" ht="25.5" thickBot="1" x14ac:dyDescent="0.4">
      <c r="B2" s="7" t="s">
        <v>115</v>
      </c>
      <c r="C2" s="7"/>
      <c r="D2" s="7"/>
      <c r="E2" s="7" t="s">
        <v>150</v>
      </c>
      <c r="F2" s="7">
        <v>3</v>
      </c>
      <c r="G2" s="7">
        <v>1</v>
      </c>
      <c r="H2" s="7">
        <v>0</v>
      </c>
      <c r="I2" s="7">
        <v>41</v>
      </c>
      <c r="J2" s="7">
        <v>54072</v>
      </c>
      <c r="K2" s="7"/>
    </row>
    <row r="3" spans="2:11" ht="25.5" thickBot="1" x14ac:dyDescent="0.4">
      <c r="B3" s="7"/>
      <c r="C3" s="7"/>
      <c r="D3" s="7"/>
      <c r="E3" s="7" t="s">
        <v>151</v>
      </c>
      <c r="F3" s="7">
        <v>2</v>
      </c>
      <c r="G3" s="7">
        <v>2</v>
      </c>
      <c r="H3" s="7">
        <v>0</v>
      </c>
      <c r="I3" s="7">
        <v>45</v>
      </c>
      <c r="J3" s="7">
        <v>44477</v>
      </c>
      <c r="K3" s="7"/>
    </row>
    <row r="4" spans="2:11" ht="25.5" thickBot="1" x14ac:dyDescent="0.4">
      <c r="B4" s="7"/>
      <c r="C4" s="7"/>
      <c r="D4" s="7"/>
      <c r="E4" s="7" t="s">
        <v>113</v>
      </c>
      <c r="F4" s="7">
        <v>2</v>
      </c>
      <c r="G4" s="7">
        <v>2</v>
      </c>
      <c r="H4" s="7">
        <v>0</v>
      </c>
      <c r="I4" s="7">
        <v>50</v>
      </c>
      <c r="J4" s="7">
        <v>23882</v>
      </c>
      <c r="K4" s="7"/>
    </row>
    <row r="5" spans="2:11" ht="25.5" thickBot="1" x14ac:dyDescent="0.4">
      <c r="B5" s="7"/>
      <c r="C5" s="7"/>
      <c r="D5" s="7"/>
      <c r="E5" s="7" t="s">
        <v>114</v>
      </c>
      <c r="F5" s="7">
        <v>0</v>
      </c>
      <c r="G5" s="7">
        <v>7</v>
      </c>
      <c r="H5" s="7">
        <v>1</v>
      </c>
      <c r="I5" s="7">
        <v>28</v>
      </c>
      <c r="J5" s="7">
        <v>39260</v>
      </c>
      <c r="K5" s="7"/>
    </row>
    <row r="6" spans="2:11" ht="25.5" thickBot="1" x14ac:dyDescent="0.4">
      <c r="B6" s="7"/>
      <c r="C6" s="7"/>
      <c r="D6" s="7"/>
      <c r="E6" s="7" t="s">
        <v>168</v>
      </c>
      <c r="F6" s="19"/>
      <c r="G6" s="19"/>
      <c r="H6" s="19"/>
      <c r="I6" s="19"/>
      <c r="J6" s="19"/>
      <c r="K6" s="7"/>
    </row>
    <row r="7" spans="2:11" ht="25.5" thickBot="1" x14ac:dyDescent="0.4">
      <c r="B7" s="7"/>
      <c r="C7" s="7"/>
      <c r="D7" s="7"/>
      <c r="E7" s="7" t="s">
        <v>169</v>
      </c>
      <c r="F7" s="19"/>
      <c r="G7" s="19"/>
      <c r="H7" s="19"/>
      <c r="I7" s="19"/>
      <c r="J7" s="19"/>
      <c r="K7" s="7"/>
    </row>
    <row r="8" spans="2:11" ht="25.5" thickBot="1" x14ac:dyDescent="0.4">
      <c r="B8" s="7"/>
      <c r="C8" s="7"/>
      <c r="D8" s="7"/>
      <c r="E8" s="7" t="s">
        <v>171</v>
      </c>
      <c r="F8" s="7">
        <v>1</v>
      </c>
      <c r="G8" s="7">
        <v>4</v>
      </c>
      <c r="H8" s="7">
        <v>0</v>
      </c>
      <c r="I8" s="7">
        <v>33</v>
      </c>
      <c r="J8" s="7">
        <v>53210</v>
      </c>
      <c r="K8" s="7"/>
    </row>
    <row r="9" spans="2:11" ht="25.5" thickBot="1" x14ac:dyDescent="0.4">
      <c r="B9" s="7"/>
      <c r="C9" s="7"/>
      <c r="D9" s="7"/>
      <c r="E9" s="7" t="s">
        <v>172</v>
      </c>
      <c r="F9" s="7">
        <v>1</v>
      </c>
      <c r="G9" s="7">
        <v>4</v>
      </c>
      <c r="H9" s="7">
        <v>0</v>
      </c>
      <c r="I9" s="7">
        <v>41</v>
      </c>
      <c r="J9" s="7">
        <v>53785</v>
      </c>
      <c r="K9" s="7"/>
    </row>
    <row r="10" spans="2:11" ht="15" thickBot="1" x14ac:dyDescent="0.4">
      <c r="B10" s="7"/>
      <c r="C10" s="7"/>
      <c r="D10" s="7"/>
      <c r="E10" s="7"/>
      <c r="F10" s="46">
        <f>SUM(F2:F9)/6</f>
        <v>1.5</v>
      </c>
      <c r="G10" s="46">
        <f t="shared" ref="G10:J10" si="0">SUM(G2:G9)/6</f>
        <v>3.3333333333333335</v>
      </c>
      <c r="H10" s="46">
        <f t="shared" si="0"/>
        <v>0.16666666666666666</v>
      </c>
      <c r="I10" s="46">
        <f t="shared" si="0"/>
        <v>39.666666666666664</v>
      </c>
      <c r="J10" s="46">
        <f t="shared" si="0"/>
        <v>44781</v>
      </c>
      <c r="K10" s="7"/>
    </row>
    <row r="11" spans="2:11" ht="15" thickBo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25.5" thickBot="1" x14ac:dyDescent="0.4">
      <c r="B12" s="4" t="s">
        <v>116</v>
      </c>
      <c r="C12" s="4"/>
      <c r="D12" s="4"/>
      <c r="E12" s="22" t="s">
        <v>150</v>
      </c>
      <c r="F12" s="4">
        <v>4</v>
      </c>
      <c r="G12" s="4">
        <v>1</v>
      </c>
      <c r="H12" s="4">
        <v>0</v>
      </c>
      <c r="I12" s="4">
        <v>53</v>
      </c>
      <c r="J12" s="4">
        <v>107249</v>
      </c>
      <c r="K12" s="4"/>
    </row>
    <row r="13" spans="2:11" ht="25.5" thickBot="1" x14ac:dyDescent="0.4">
      <c r="B13" s="4"/>
      <c r="C13" s="4"/>
      <c r="D13" s="4"/>
      <c r="E13" s="22" t="s">
        <v>151</v>
      </c>
      <c r="F13" s="4">
        <v>2</v>
      </c>
      <c r="G13" s="4">
        <v>0</v>
      </c>
      <c r="H13" s="4">
        <v>3</v>
      </c>
      <c r="I13" s="4">
        <v>1</v>
      </c>
      <c r="J13" s="4">
        <v>56472</v>
      </c>
      <c r="K13" s="4"/>
    </row>
    <row r="14" spans="2:11" ht="25.5" thickBot="1" x14ac:dyDescent="0.4">
      <c r="B14" s="4"/>
      <c r="C14" s="4"/>
      <c r="D14" s="4"/>
      <c r="E14" s="4" t="s">
        <v>113</v>
      </c>
      <c r="F14" s="4">
        <v>3</v>
      </c>
      <c r="G14" s="4">
        <v>0</v>
      </c>
      <c r="H14" s="4">
        <v>0</v>
      </c>
      <c r="I14" s="4">
        <v>40</v>
      </c>
      <c r="J14" s="4">
        <v>61904</v>
      </c>
      <c r="K14" s="4"/>
    </row>
    <row r="15" spans="2:11" ht="25.5" thickBot="1" x14ac:dyDescent="0.4">
      <c r="B15" s="4"/>
      <c r="C15" s="4"/>
      <c r="D15" s="4"/>
      <c r="E15" s="4" t="s">
        <v>114</v>
      </c>
      <c r="F15" s="4">
        <v>8</v>
      </c>
      <c r="G15" s="4">
        <v>1</v>
      </c>
      <c r="H15" s="4">
        <v>4</v>
      </c>
      <c r="I15" s="4">
        <v>42</v>
      </c>
      <c r="J15" s="4">
        <v>58171</v>
      </c>
      <c r="K15" s="4"/>
    </row>
    <row r="16" spans="2:11" ht="25.5" thickBot="1" x14ac:dyDescent="0.4">
      <c r="B16" s="4"/>
      <c r="C16" s="4"/>
      <c r="D16" s="4"/>
      <c r="E16" s="22" t="s">
        <v>168</v>
      </c>
      <c r="F16" s="4">
        <v>0</v>
      </c>
      <c r="G16" s="4">
        <v>0</v>
      </c>
      <c r="H16" s="4">
        <v>0</v>
      </c>
      <c r="I16" s="4">
        <v>40</v>
      </c>
      <c r="J16" s="4">
        <v>60077</v>
      </c>
      <c r="K16" s="4"/>
    </row>
    <row r="17" spans="2:11" ht="25.5" thickBot="1" x14ac:dyDescent="0.4">
      <c r="B17" s="4"/>
      <c r="C17" s="4"/>
      <c r="D17" s="4"/>
      <c r="E17" s="22" t="s">
        <v>169</v>
      </c>
      <c r="F17" s="4">
        <v>7</v>
      </c>
      <c r="G17" s="4">
        <v>0</v>
      </c>
      <c r="H17" s="4">
        <v>0</v>
      </c>
      <c r="I17" s="4">
        <v>11</v>
      </c>
      <c r="J17" s="4">
        <v>37789</v>
      </c>
      <c r="K17" s="4"/>
    </row>
    <row r="18" spans="2:11" ht="25.5" thickBot="1" x14ac:dyDescent="0.4">
      <c r="B18" s="4"/>
      <c r="C18" s="4"/>
      <c r="D18" s="4"/>
      <c r="E18" s="22" t="s">
        <v>171</v>
      </c>
      <c r="F18" s="19"/>
      <c r="G18" s="19"/>
      <c r="H18" s="19"/>
      <c r="I18" s="19"/>
      <c r="J18" s="19"/>
      <c r="K18" s="4"/>
    </row>
    <row r="19" spans="2:11" ht="25.5" thickBot="1" x14ac:dyDescent="0.4">
      <c r="B19" s="4"/>
      <c r="C19" s="4"/>
      <c r="D19" s="4"/>
      <c r="E19" s="22" t="s">
        <v>172</v>
      </c>
      <c r="F19" s="19"/>
      <c r="G19" s="19"/>
      <c r="H19" s="19"/>
      <c r="I19" s="19"/>
      <c r="J19" s="19"/>
      <c r="K19" s="4"/>
    </row>
    <row r="20" spans="2:11" ht="15" thickBot="1" x14ac:dyDescent="0.4">
      <c r="B20" s="4"/>
      <c r="C20" s="4"/>
      <c r="D20" s="4"/>
      <c r="E20" s="4"/>
      <c r="F20" s="27">
        <f>SUM(F12:F19)/6</f>
        <v>4</v>
      </c>
      <c r="G20" s="27">
        <f t="shared" ref="G20:J20" si="1">SUM(G12:G19)/6</f>
        <v>0.33333333333333331</v>
      </c>
      <c r="H20" s="27">
        <f t="shared" si="1"/>
        <v>1.1666666666666667</v>
      </c>
      <c r="I20" s="27">
        <f t="shared" si="1"/>
        <v>31.166666666666668</v>
      </c>
      <c r="J20" s="27">
        <f t="shared" si="1"/>
        <v>63610.333333333336</v>
      </c>
      <c r="K20" s="4"/>
    </row>
    <row r="21" spans="2:11" ht="15" thickBo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25.5" thickBot="1" x14ac:dyDescent="0.4">
      <c r="B22" s="7" t="s">
        <v>117</v>
      </c>
      <c r="C22" s="7"/>
      <c r="D22" s="7"/>
      <c r="E22" s="7" t="s">
        <v>150</v>
      </c>
      <c r="F22" s="19"/>
      <c r="G22" s="19"/>
      <c r="H22" s="19"/>
      <c r="I22" s="19"/>
      <c r="J22" s="19"/>
      <c r="K22" s="7"/>
    </row>
    <row r="23" spans="2:11" ht="25.5" thickBot="1" x14ac:dyDescent="0.4">
      <c r="B23" s="7"/>
      <c r="C23" s="7"/>
      <c r="D23" s="7"/>
      <c r="E23" s="7" t="s">
        <v>151</v>
      </c>
      <c r="F23" s="19"/>
      <c r="G23" s="19"/>
      <c r="H23" s="19"/>
      <c r="I23" s="19"/>
      <c r="J23" s="19"/>
      <c r="K23" s="7"/>
    </row>
    <row r="24" spans="2:11" ht="25.5" thickBot="1" x14ac:dyDescent="0.4">
      <c r="B24" s="7"/>
      <c r="C24" s="7"/>
      <c r="D24" s="7"/>
      <c r="E24" s="7" t="s">
        <v>113</v>
      </c>
      <c r="F24" s="19"/>
      <c r="G24" s="19"/>
      <c r="H24" s="19"/>
      <c r="I24" s="19"/>
      <c r="J24" s="19"/>
      <c r="K24" s="7"/>
    </row>
    <row r="25" spans="2:11" ht="25.5" thickBot="1" x14ac:dyDescent="0.4">
      <c r="B25" s="7"/>
      <c r="C25" s="7"/>
      <c r="D25" s="7"/>
      <c r="E25" s="7" t="s">
        <v>114</v>
      </c>
      <c r="F25" s="19"/>
      <c r="G25" s="19"/>
      <c r="H25" s="19"/>
      <c r="I25" s="19"/>
      <c r="J25" s="19"/>
      <c r="K25" s="7"/>
    </row>
    <row r="26" spans="2:11" ht="25.5" thickBot="1" x14ac:dyDescent="0.4">
      <c r="B26" s="7"/>
      <c r="C26" s="7"/>
      <c r="D26" s="7"/>
      <c r="E26" s="7" t="s">
        <v>168</v>
      </c>
      <c r="F26" s="7">
        <v>0</v>
      </c>
      <c r="G26" s="7">
        <v>4</v>
      </c>
      <c r="H26" s="7">
        <v>0</v>
      </c>
      <c r="I26" s="7">
        <v>8</v>
      </c>
      <c r="J26" s="7">
        <v>47579</v>
      </c>
      <c r="K26" s="7"/>
    </row>
    <row r="27" spans="2:11" ht="25.5" thickBot="1" x14ac:dyDescent="0.4">
      <c r="B27" s="7"/>
      <c r="C27" s="7"/>
      <c r="D27" s="7"/>
      <c r="E27" s="7" t="s">
        <v>169</v>
      </c>
      <c r="F27" s="7">
        <v>0</v>
      </c>
      <c r="G27" s="7">
        <v>2</v>
      </c>
      <c r="H27" s="7">
        <v>0</v>
      </c>
      <c r="I27" s="7">
        <v>23</v>
      </c>
      <c r="J27" s="7">
        <v>54827</v>
      </c>
      <c r="K27" s="7"/>
    </row>
    <row r="28" spans="2:11" ht="25.5" thickBot="1" x14ac:dyDescent="0.4">
      <c r="B28" s="7"/>
      <c r="C28" s="7"/>
      <c r="D28" s="7"/>
      <c r="E28" s="7" t="s">
        <v>171</v>
      </c>
      <c r="F28" s="7">
        <v>0</v>
      </c>
      <c r="G28" s="7">
        <v>4</v>
      </c>
      <c r="H28" s="7">
        <v>0</v>
      </c>
      <c r="I28" s="7">
        <v>31</v>
      </c>
      <c r="J28" s="7">
        <v>68591</v>
      </c>
      <c r="K28" s="7"/>
    </row>
    <row r="29" spans="2:11" ht="25.5" thickBot="1" x14ac:dyDescent="0.4">
      <c r="B29" s="7"/>
      <c r="C29" s="7"/>
      <c r="D29" s="7"/>
      <c r="E29" s="7" t="s">
        <v>172</v>
      </c>
      <c r="F29" s="7">
        <v>0</v>
      </c>
      <c r="G29" s="7">
        <v>5</v>
      </c>
      <c r="H29" s="7">
        <v>0</v>
      </c>
      <c r="I29" s="7">
        <v>53</v>
      </c>
      <c r="J29" s="7">
        <v>16162</v>
      </c>
      <c r="K29" s="7"/>
    </row>
    <row r="30" spans="2:11" ht="15" thickBot="1" x14ac:dyDescent="0.4">
      <c r="B30" s="7"/>
      <c r="C30" s="7"/>
      <c r="D30" s="7"/>
      <c r="E30" s="7"/>
      <c r="F30" s="46">
        <f>SUM(F22:F29)/4</f>
        <v>0</v>
      </c>
      <c r="G30" s="46">
        <f t="shared" ref="G30:J30" si="2">SUM(G22:G29)/4</f>
        <v>3.75</v>
      </c>
      <c r="H30" s="46">
        <f t="shared" si="2"/>
        <v>0</v>
      </c>
      <c r="I30" s="46">
        <f t="shared" si="2"/>
        <v>28.75</v>
      </c>
      <c r="J30" s="46">
        <f t="shared" si="2"/>
        <v>46789.75</v>
      </c>
      <c r="K30" s="7"/>
    </row>
    <row r="31" spans="2:11" ht="15" thickBo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5.5" thickBot="1" x14ac:dyDescent="0.4">
      <c r="B32" s="4" t="s">
        <v>118</v>
      </c>
      <c r="C32" s="4"/>
      <c r="D32" s="4"/>
      <c r="E32" s="22" t="s">
        <v>150</v>
      </c>
      <c r="F32" s="19"/>
      <c r="G32" s="19"/>
      <c r="H32" s="19"/>
      <c r="I32" s="19"/>
      <c r="J32" s="19"/>
      <c r="K32" s="4"/>
    </row>
    <row r="33" spans="1:11" ht="25.5" thickBot="1" x14ac:dyDescent="0.4">
      <c r="B33" s="4"/>
      <c r="C33" s="4"/>
      <c r="D33" s="4"/>
      <c r="E33" s="22" t="s">
        <v>151</v>
      </c>
      <c r="F33" s="19"/>
      <c r="G33" s="19"/>
      <c r="H33" s="19"/>
      <c r="I33" s="19"/>
      <c r="J33" s="19"/>
      <c r="K33" s="4"/>
    </row>
    <row r="34" spans="1:11" ht="25.5" thickBot="1" x14ac:dyDescent="0.4">
      <c r="A34" s="21"/>
      <c r="B34" s="20"/>
      <c r="C34" s="20"/>
      <c r="D34" s="20"/>
      <c r="E34" s="4" t="s">
        <v>113</v>
      </c>
      <c r="F34" s="19"/>
      <c r="G34" s="19"/>
      <c r="H34" s="19"/>
      <c r="I34" s="19"/>
      <c r="J34" s="19"/>
      <c r="K34" s="20"/>
    </row>
    <row r="35" spans="1:11" ht="25.5" thickBot="1" x14ac:dyDescent="0.4">
      <c r="A35" s="21"/>
      <c r="B35" s="20"/>
      <c r="C35" s="20"/>
      <c r="D35" s="20"/>
      <c r="E35" s="4" t="s">
        <v>114</v>
      </c>
      <c r="F35" s="19"/>
      <c r="G35" s="19"/>
      <c r="H35" s="19"/>
      <c r="I35" s="19"/>
      <c r="J35" s="19"/>
      <c r="K35" s="20"/>
    </row>
    <row r="36" spans="1:11" ht="25.5" thickBot="1" x14ac:dyDescent="0.4">
      <c r="A36" s="21"/>
      <c r="B36" s="20"/>
      <c r="C36" s="20"/>
      <c r="D36" s="20"/>
      <c r="E36" s="22" t="s">
        <v>168</v>
      </c>
      <c r="F36" s="20">
        <v>0</v>
      </c>
      <c r="G36" s="20">
        <v>3</v>
      </c>
      <c r="H36" s="20">
        <v>0</v>
      </c>
      <c r="I36" s="20">
        <v>0</v>
      </c>
      <c r="J36" s="20">
        <v>40237</v>
      </c>
      <c r="K36" s="20"/>
    </row>
    <row r="37" spans="1:11" ht="25.5" thickBot="1" x14ac:dyDescent="0.4">
      <c r="A37" s="21"/>
      <c r="B37" s="20"/>
      <c r="C37" s="20"/>
      <c r="D37" s="20"/>
      <c r="E37" s="22" t="s">
        <v>169</v>
      </c>
      <c r="F37" s="20">
        <v>0</v>
      </c>
      <c r="G37" s="20">
        <v>1</v>
      </c>
      <c r="H37" s="20">
        <v>0</v>
      </c>
      <c r="I37" s="20">
        <v>0</v>
      </c>
      <c r="J37" s="20">
        <v>75551</v>
      </c>
      <c r="K37" s="20"/>
    </row>
    <row r="38" spans="1:11" ht="25.5" thickBot="1" x14ac:dyDescent="0.4">
      <c r="A38" s="21"/>
      <c r="B38" s="20"/>
      <c r="C38" s="20"/>
      <c r="D38" s="20"/>
      <c r="E38" s="22" t="s">
        <v>171</v>
      </c>
      <c r="F38" s="20">
        <v>5</v>
      </c>
      <c r="G38" s="20">
        <v>5</v>
      </c>
      <c r="H38" s="20">
        <v>2</v>
      </c>
      <c r="I38" s="20">
        <v>0</v>
      </c>
      <c r="J38" s="20">
        <v>24298</v>
      </c>
      <c r="K38" s="20"/>
    </row>
    <row r="39" spans="1:11" ht="25.5" thickBot="1" x14ac:dyDescent="0.4">
      <c r="A39" s="21"/>
      <c r="B39" s="20"/>
      <c r="C39" s="20"/>
      <c r="D39" s="20"/>
      <c r="E39" s="22" t="s">
        <v>172</v>
      </c>
      <c r="F39" s="20">
        <v>3</v>
      </c>
      <c r="G39" s="20">
        <v>3</v>
      </c>
      <c r="H39" s="20">
        <v>0</v>
      </c>
      <c r="I39" s="20">
        <v>0</v>
      </c>
      <c r="J39" s="20">
        <v>43657</v>
      </c>
      <c r="K39" s="20"/>
    </row>
    <row r="40" spans="1:11" ht="15" thickBot="1" x14ac:dyDescent="0.4">
      <c r="A40" s="21"/>
      <c r="B40" s="20"/>
      <c r="C40" s="20"/>
      <c r="D40" s="20"/>
      <c r="E40" s="4"/>
      <c r="F40" s="27">
        <f>SUM(F32:F39)/4</f>
        <v>2</v>
      </c>
      <c r="G40" s="27">
        <f t="shared" ref="G40:J40" si="3">SUM(G32:G39)/4</f>
        <v>3</v>
      </c>
      <c r="H40" s="27">
        <f t="shared" si="3"/>
        <v>0.5</v>
      </c>
      <c r="I40" s="27">
        <f t="shared" si="3"/>
        <v>0</v>
      </c>
      <c r="J40" s="27">
        <f t="shared" si="3"/>
        <v>45935.75</v>
      </c>
      <c r="K40" s="20"/>
    </row>
    <row r="41" spans="1:11" ht="15" thickBot="1" x14ac:dyDescent="0.4">
      <c r="A41" s="21"/>
      <c r="B41" s="20"/>
      <c r="C41" s="20"/>
      <c r="D41" s="20"/>
      <c r="E41" s="4"/>
      <c r="F41" s="20"/>
      <c r="G41" s="20"/>
      <c r="H41" s="20"/>
      <c r="I41" s="20"/>
      <c r="J41" s="20"/>
      <c r="K41" s="20"/>
    </row>
    <row r="42" spans="1:11" ht="25.5" thickBot="1" x14ac:dyDescent="0.4">
      <c r="B42" s="7" t="s">
        <v>119</v>
      </c>
      <c r="C42" s="7"/>
      <c r="D42" s="7"/>
      <c r="E42" s="7" t="s">
        <v>150</v>
      </c>
      <c r="F42" s="7">
        <v>1</v>
      </c>
      <c r="G42" s="7">
        <v>4</v>
      </c>
      <c r="H42" s="7">
        <v>0</v>
      </c>
      <c r="I42" s="7">
        <v>0</v>
      </c>
      <c r="J42" s="7">
        <v>809</v>
      </c>
      <c r="K42" s="7"/>
    </row>
    <row r="43" spans="1:11" ht="25.5" thickBot="1" x14ac:dyDescent="0.4">
      <c r="B43" s="7"/>
      <c r="C43" s="7"/>
      <c r="D43" s="7"/>
      <c r="E43" s="7" t="s">
        <v>151</v>
      </c>
      <c r="F43" s="19"/>
      <c r="G43" s="19"/>
      <c r="H43" s="19"/>
      <c r="I43" s="19"/>
      <c r="J43" s="19"/>
      <c r="K43" s="7"/>
    </row>
    <row r="44" spans="1:11" ht="25.5" thickBot="1" x14ac:dyDescent="0.4">
      <c r="B44" s="7"/>
      <c r="C44" s="7"/>
      <c r="D44" s="7"/>
      <c r="E44" s="7" t="s">
        <v>113</v>
      </c>
      <c r="F44" s="7">
        <v>0</v>
      </c>
      <c r="G44" s="7">
        <v>7</v>
      </c>
      <c r="H44" s="7">
        <v>0</v>
      </c>
      <c r="I44" s="7">
        <v>8</v>
      </c>
      <c r="J44" s="7">
        <v>296</v>
      </c>
      <c r="K44" s="7"/>
    </row>
    <row r="45" spans="1:11" ht="25.5" thickBot="1" x14ac:dyDescent="0.4">
      <c r="B45" s="7"/>
      <c r="C45" s="7"/>
      <c r="D45" s="7"/>
      <c r="E45" s="7" t="s">
        <v>114</v>
      </c>
      <c r="F45" s="7">
        <v>2</v>
      </c>
      <c r="G45" s="7">
        <v>6</v>
      </c>
      <c r="H45" s="7">
        <v>2</v>
      </c>
      <c r="I45" s="7">
        <v>0</v>
      </c>
      <c r="J45" s="7">
        <v>6272</v>
      </c>
      <c r="K45" s="7"/>
    </row>
    <row r="46" spans="1:11" ht="25.5" thickBot="1" x14ac:dyDescent="0.4">
      <c r="B46" s="7"/>
      <c r="C46" s="7"/>
      <c r="D46" s="7"/>
      <c r="E46" s="7" t="s">
        <v>168</v>
      </c>
      <c r="F46" s="19"/>
      <c r="G46" s="19"/>
      <c r="H46" s="19"/>
      <c r="I46" s="19"/>
      <c r="J46" s="19"/>
      <c r="K46" s="7"/>
    </row>
    <row r="47" spans="1:11" ht="25.5" thickBot="1" x14ac:dyDescent="0.4">
      <c r="B47" s="7"/>
      <c r="C47" s="7"/>
      <c r="D47" s="7"/>
      <c r="E47" s="7" t="s">
        <v>169</v>
      </c>
      <c r="F47" s="19"/>
      <c r="G47" s="19"/>
      <c r="H47" s="19"/>
      <c r="I47" s="19"/>
      <c r="J47" s="19"/>
      <c r="K47" s="7"/>
    </row>
    <row r="48" spans="1:11" ht="25.5" thickBot="1" x14ac:dyDescent="0.4">
      <c r="B48" s="7"/>
      <c r="C48" s="7"/>
      <c r="D48" s="7"/>
      <c r="E48" s="7" t="s">
        <v>171</v>
      </c>
      <c r="F48" s="19"/>
      <c r="G48" s="19"/>
      <c r="H48" s="19"/>
      <c r="I48" s="19"/>
      <c r="J48" s="19"/>
      <c r="K48" s="7"/>
    </row>
    <row r="49" spans="1:11" ht="25.5" thickBot="1" x14ac:dyDescent="0.4">
      <c r="B49" s="7"/>
      <c r="C49" s="7"/>
      <c r="D49" s="7"/>
      <c r="E49" s="7" t="s">
        <v>172</v>
      </c>
      <c r="F49" s="19"/>
      <c r="G49" s="19"/>
      <c r="H49" s="19"/>
      <c r="I49" s="19"/>
      <c r="J49" s="19"/>
      <c r="K49" s="7"/>
    </row>
    <row r="50" spans="1:11" ht="15" thickBot="1" x14ac:dyDescent="0.4">
      <c r="B50" s="7"/>
      <c r="C50" s="7"/>
      <c r="D50" s="7"/>
      <c r="E50" s="7"/>
      <c r="F50" s="46">
        <f>SUM(F42:F49)/3</f>
        <v>1</v>
      </c>
      <c r="G50" s="46">
        <f t="shared" ref="G50:J50" si="4">SUM(G42:G49)/3</f>
        <v>5.666666666666667</v>
      </c>
      <c r="H50" s="46">
        <f t="shared" si="4"/>
        <v>0.66666666666666663</v>
      </c>
      <c r="I50" s="46">
        <f t="shared" si="4"/>
        <v>2.6666666666666665</v>
      </c>
      <c r="J50" s="46">
        <f t="shared" si="4"/>
        <v>2459</v>
      </c>
      <c r="K50" s="7"/>
    </row>
    <row r="51" spans="1:11" ht="15" thickBo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ht="25.5" thickBot="1" x14ac:dyDescent="0.4">
      <c r="B52" s="4" t="s">
        <v>120</v>
      </c>
      <c r="C52" s="4"/>
      <c r="D52" s="4"/>
      <c r="E52" s="22" t="s">
        <v>150</v>
      </c>
      <c r="F52" s="19"/>
      <c r="G52" s="19"/>
      <c r="H52" s="19"/>
      <c r="I52" s="19"/>
      <c r="J52" s="19"/>
      <c r="K52" s="4"/>
    </row>
    <row r="53" spans="1:11" ht="25.5" thickBot="1" x14ac:dyDescent="0.4">
      <c r="B53" s="4"/>
      <c r="C53" s="4"/>
      <c r="D53" s="4"/>
      <c r="E53" s="22" t="s">
        <v>151</v>
      </c>
      <c r="F53" s="20">
        <v>2</v>
      </c>
      <c r="G53" s="20">
        <v>0</v>
      </c>
      <c r="H53" s="20">
        <v>1</v>
      </c>
      <c r="I53" s="20">
        <v>0</v>
      </c>
      <c r="J53" s="20">
        <v>37597</v>
      </c>
      <c r="K53" s="4"/>
    </row>
    <row r="54" spans="1:11" ht="25.5" thickBot="1" x14ac:dyDescent="0.4">
      <c r="A54" s="21"/>
      <c r="B54" s="20"/>
      <c r="C54" s="20"/>
      <c r="D54" s="20"/>
      <c r="E54" s="4" t="s">
        <v>113</v>
      </c>
      <c r="F54" s="19"/>
      <c r="G54" s="19"/>
      <c r="H54" s="19"/>
      <c r="I54" s="19"/>
      <c r="J54" s="19"/>
      <c r="K54" s="20"/>
    </row>
    <row r="55" spans="1:11" ht="25.5" thickBot="1" x14ac:dyDescent="0.4">
      <c r="A55" s="21"/>
      <c r="B55" s="20"/>
      <c r="C55" s="20"/>
      <c r="D55" s="20"/>
      <c r="E55" s="4" t="s">
        <v>114</v>
      </c>
      <c r="F55" s="19"/>
      <c r="G55" s="19"/>
      <c r="H55" s="19"/>
      <c r="I55" s="19"/>
      <c r="J55" s="19"/>
      <c r="K55" s="20"/>
    </row>
    <row r="56" spans="1:11" ht="25.5" thickBot="1" x14ac:dyDescent="0.4">
      <c r="A56" s="21"/>
      <c r="B56" s="20"/>
      <c r="C56" s="20"/>
      <c r="D56" s="20"/>
      <c r="E56" s="22" t="s">
        <v>168</v>
      </c>
      <c r="F56" s="19"/>
      <c r="G56" s="19"/>
      <c r="H56" s="19"/>
      <c r="I56" s="19"/>
      <c r="J56" s="19"/>
      <c r="K56" s="20"/>
    </row>
    <row r="57" spans="1:11" ht="25.5" thickBot="1" x14ac:dyDescent="0.4">
      <c r="A57" s="21"/>
      <c r="B57" s="20"/>
      <c r="C57" s="20"/>
      <c r="D57" s="20"/>
      <c r="E57" s="22" t="s">
        <v>169</v>
      </c>
      <c r="F57" s="19"/>
      <c r="G57" s="19"/>
      <c r="H57" s="19"/>
      <c r="I57" s="19"/>
      <c r="J57" s="19"/>
      <c r="K57" s="20"/>
    </row>
    <row r="58" spans="1:11" ht="25.5" thickBot="1" x14ac:dyDescent="0.4">
      <c r="A58" s="21"/>
      <c r="B58" s="20"/>
      <c r="C58" s="20"/>
      <c r="D58" s="20"/>
      <c r="E58" s="22" t="s">
        <v>171</v>
      </c>
      <c r="F58" s="20">
        <v>5</v>
      </c>
      <c r="G58" s="20">
        <v>3</v>
      </c>
      <c r="H58" s="20">
        <v>3</v>
      </c>
      <c r="I58" s="20">
        <v>2</v>
      </c>
      <c r="J58" s="20">
        <v>23144</v>
      </c>
      <c r="K58" s="20"/>
    </row>
    <row r="59" spans="1:11" ht="25.5" thickBot="1" x14ac:dyDescent="0.4">
      <c r="A59" s="21"/>
      <c r="B59" s="20"/>
      <c r="C59" s="20"/>
      <c r="D59" s="20"/>
      <c r="E59" s="22" t="s">
        <v>172</v>
      </c>
      <c r="F59" s="20">
        <v>2</v>
      </c>
      <c r="G59" s="20">
        <v>2</v>
      </c>
      <c r="H59" s="20">
        <v>0</v>
      </c>
      <c r="I59" s="20">
        <v>0</v>
      </c>
      <c r="J59" s="20">
        <v>43606</v>
      </c>
      <c r="K59" s="20"/>
    </row>
    <row r="60" spans="1:11" ht="15" thickBot="1" x14ac:dyDescent="0.4">
      <c r="A60" s="21"/>
      <c r="B60" s="20"/>
      <c r="C60" s="20"/>
      <c r="D60" s="20"/>
      <c r="E60" s="4"/>
      <c r="F60" s="27">
        <f>SUM(F52:F59)/3</f>
        <v>3</v>
      </c>
      <c r="G60" s="27">
        <f t="shared" ref="G60:J60" si="5">SUM(G52:G59)/3</f>
        <v>1.6666666666666667</v>
      </c>
      <c r="H60" s="27">
        <f t="shared" si="5"/>
        <v>1.3333333333333333</v>
      </c>
      <c r="I60" s="27">
        <f t="shared" si="5"/>
        <v>0.66666666666666663</v>
      </c>
      <c r="J60" s="27">
        <f t="shared" si="5"/>
        <v>34782.333333333336</v>
      </c>
      <c r="K60" s="20"/>
    </row>
    <row r="61" spans="1:11" ht="15" thickBot="1" x14ac:dyDescent="0.4">
      <c r="A61" s="21"/>
      <c r="B61" s="20"/>
      <c r="C61" s="20"/>
      <c r="D61" s="20"/>
      <c r="E61" s="4"/>
      <c r="F61" s="20"/>
      <c r="G61" s="20"/>
      <c r="H61" s="20"/>
      <c r="I61" s="20"/>
      <c r="J61" s="20"/>
      <c r="K61" s="20"/>
    </row>
    <row r="62" spans="1:11" ht="25.5" thickBot="1" x14ac:dyDescent="0.4">
      <c r="B62" s="7" t="s">
        <v>121</v>
      </c>
      <c r="C62" s="7"/>
      <c r="D62" s="7"/>
      <c r="E62" s="7" t="s">
        <v>150</v>
      </c>
      <c r="F62" s="7">
        <v>0</v>
      </c>
      <c r="G62" s="7">
        <v>2</v>
      </c>
      <c r="H62" s="7">
        <v>1</v>
      </c>
      <c r="I62" s="7">
        <v>18</v>
      </c>
      <c r="J62" s="7">
        <v>52468</v>
      </c>
      <c r="K62" s="7"/>
    </row>
    <row r="63" spans="1:11" ht="25.5" thickBot="1" x14ac:dyDescent="0.4">
      <c r="B63" s="7"/>
      <c r="C63" s="7"/>
      <c r="D63" s="7"/>
      <c r="E63" s="7" t="s">
        <v>151</v>
      </c>
      <c r="F63" s="7">
        <v>0</v>
      </c>
      <c r="G63" s="7">
        <v>2</v>
      </c>
      <c r="H63" s="7">
        <v>0</v>
      </c>
      <c r="I63" s="7">
        <v>31</v>
      </c>
      <c r="J63" s="7">
        <v>39349</v>
      </c>
      <c r="K63" s="7"/>
    </row>
    <row r="64" spans="1:11" ht="25.5" thickBot="1" x14ac:dyDescent="0.4">
      <c r="B64" s="7"/>
      <c r="C64" s="7"/>
      <c r="D64" s="7"/>
      <c r="E64" s="7" t="s">
        <v>113</v>
      </c>
      <c r="F64" s="7">
        <v>0</v>
      </c>
      <c r="G64" s="7">
        <v>1</v>
      </c>
      <c r="H64" s="7">
        <v>0</v>
      </c>
      <c r="I64" s="7">
        <v>22</v>
      </c>
      <c r="J64" s="7">
        <v>27581</v>
      </c>
      <c r="K64" s="7"/>
    </row>
    <row r="65" spans="2:11" ht="25.5" thickBot="1" x14ac:dyDescent="0.4">
      <c r="B65" s="7"/>
      <c r="C65" s="7"/>
      <c r="D65" s="7"/>
      <c r="E65" s="7" t="s">
        <v>114</v>
      </c>
      <c r="F65" s="7">
        <v>4</v>
      </c>
      <c r="G65" s="7">
        <v>3</v>
      </c>
      <c r="H65" s="7">
        <v>1</v>
      </c>
      <c r="I65" s="7">
        <v>0</v>
      </c>
      <c r="J65" s="7">
        <v>38685</v>
      </c>
      <c r="K65" s="7"/>
    </row>
    <row r="66" spans="2:11" ht="25.5" thickBot="1" x14ac:dyDescent="0.4">
      <c r="B66" s="7"/>
      <c r="C66" s="7"/>
      <c r="D66" s="7"/>
      <c r="E66" s="7" t="s">
        <v>168</v>
      </c>
      <c r="F66" s="7">
        <v>2</v>
      </c>
      <c r="G66" s="7">
        <v>2</v>
      </c>
      <c r="H66" s="7">
        <v>0</v>
      </c>
      <c r="I66" s="7">
        <v>13</v>
      </c>
      <c r="J66" s="7">
        <v>39525</v>
      </c>
      <c r="K66" s="7"/>
    </row>
    <row r="67" spans="2:11" ht="25.5" thickBot="1" x14ac:dyDescent="0.4">
      <c r="B67" s="7"/>
      <c r="C67" s="7"/>
      <c r="D67" s="7"/>
      <c r="E67" s="7" t="s">
        <v>169</v>
      </c>
      <c r="F67" s="7">
        <v>0</v>
      </c>
      <c r="G67" s="7">
        <v>3</v>
      </c>
      <c r="H67" s="7">
        <v>0</v>
      </c>
      <c r="I67" s="7">
        <v>17</v>
      </c>
      <c r="J67" s="7">
        <v>36663</v>
      </c>
      <c r="K67" s="7"/>
    </row>
    <row r="68" spans="2:11" ht="25.5" thickBot="1" x14ac:dyDescent="0.4">
      <c r="B68" s="7"/>
      <c r="C68" s="7"/>
      <c r="D68" s="7"/>
      <c r="E68" s="7" t="s">
        <v>171</v>
      </c>
      <c r="F68" s="7">
        <v>0</v>
      </c>
      <c r="G68" s="7">
        <v>2</v>
      </c>
      <c r="H68" s="7">
        <v>0</v>
      </c>
      <c r="I68" s="7">
        <v>22</v>
      </c>
      <c r="J68" s="7">
        <v>57508</v>
      </c>
      <c r="K68" s="7"/>
    </row>
    <row r="69" spans="2:11" ht="25.5" thickBot="1" x14ac:dyDescent="0.4">
      <c r="B69" s="7"/>
      <c r="C69" s="7"/>
      <c r="D69" s="7"/>
      <c r="E69" s="7" t="s">
        <v>172</v>
      </c>
      <c r="F69" s="7">
        <v>0</v>
      </c>
      <c r="G69" s="7">
        <v>4</v>
      </c>
      <c r="H69" s="7">
        <v>1</v>
      </c>
      <c r="I69" s="7">
        <v>0</v>
      </c>
      <c r="J69" s="7">
        <v>37546</v>
      </c>
      <c r="K69" s="7"/>
    </row>
    <row r="70" spans="2:11" ht="15" thickBot="1" x14ac:dyDescent="0.4">
      <c r="B70" s="7"/>
      <c r="C70" s="7"/>
      <c r="D70" s="7"/>
      <c r="E70" s="7"/>
      <c r="F70" s="46">
        <f>SUM(F62:F69)/8</f>
        <v>0.75</v>
      </c>
      <c r="G70" s="46">
        <f t="shared" ref="G70:J70" si="6">SUM(G62:G69)/8</f>
        <v>2.375</v>
      </c>
      <c r="H70" s="46">
        <f t="shared" si="6"/>
        <v>0.375</v>
      </c>
      <c r="I70" s="46">
        <f t="shared" si="6"/>
        <v>15.375</v>
      </c>
      <c r="J70" s="46">
        <f t="shared" si="6"/>
        <v>41165.625</v>
      </c>
      <c r="K70" s="7"/>
    </row>
    <row r="71" spans="2:11" ht="15" thickBo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25.5" thickBot="1" x14ac:dyDescent="0.4">
      <c r="B72" s="4" t="s">
        <v>122</v>
      </c>
      <c r="C72" s="4"/>
      <c r="D72" s="4"/>
      <c r="E72" s="22" t="s">
        <v>150</v>
      </c>
      <c r="F72" s="20">
        <v>0</v>
      </c>
      <c r="G72" s="20">
        <v>4</v>
      </c>
      <c r="H72" s="20">
        <v>3</v>
      </c>
      <c r="I72" s="20">
        <v>0</v>
      </c>
      <c r="J72" s="20">
        <v>65</v>
      </c>
      <c r="K72" s="4"/>
    </row>
    <row r="73" spans="2:11" ht="25.5" thickBot="1" x14ac:dyDescent="0.4">
      <c r="B73" s="4"/>
      <c r="C73" s="4"/>
      <c r="D73" s="4"/>
      <c r="E73" s="22" t="s">
        <v>151</v>
      </c>
      <c r="F73" s="20">
        <v>0</v>
      </c>
      <c r="G73" s="20">
        <v>3</v>
      </c>
      <c r="H73" s="20">
        <v>3</v>
      </c>
      <c r="I73" s="20">
        <v>0</v>
      </c>
      <c r="J73" s="20">
        <v>0</v>
      </c>
      <c r="K73" s="4"/>
    </row>
    <row r="74" spans="2:11" ht="25.5" thickBot="1" x14ac:dyDescent="0.4">
      <c r="B74" s="4"/>
      <c r="C74" s="4"/>
      <c r="D74" s="4"/>
      <c r="E74" s="4" t="s">
        <v>113</v>
      </c>
      <c r="F74" s="20">
        <v>0</v>
      </c>
      <c r="G74" s="20">
        <v>6</v>
      </c>
      <c r="H74" s="20">
        <v>0</v>
      </c>
      <c r="I74" s="20">
        <v>14</v>
      </c>
      <c r="J74" s="20">
        <v>14651</v>
      </c>
      <c r="K74" s="4"/>
    </row>
    <row r="75" spans="2:11" ht="25.5" thickBot="1" x14ac:dyDescent="0.4">
      <c r="B75" s="4"/>
      <c r="C75" s="4"/>
      <c r="D75" s="4"/>
      <c r="E75" s="4" t="s">
        <v>114</v>
      </c>
      <c r="F75" s="20">
        <v>0</v>
      </c>
      <c r="G75" s="20">
        <v>5</v>
      </c>
      <c r="H75" s="20">
        <v>2</v>
      </c>
      <c r="I75" s="20">
        <v>10</v>
      </c>
      <c r="J75" s="20">
        <v>11806</v>
      </c>
      <c r="K75" s="4"/>
    </row>
    <row r="76" spans="2:11" ht="25.5" thickBot="1" x14ac:dyDescent="0.4">
      <c r="B76" s="23"/>
      <c r="C76" s="23"/>
      <c r="D76" s="23"/>
      <c r="E76" s="22" t="s">
        <v>168</v>
      </c>
      <c r="F76" s="23">
        <v>0</v>
      </c>
      <c r="G76" s="23">
        <v>7</v>
      </c>
      <c r="H76" s="23">
        <v>0</v>
      </c>
      <c r="I76" s="23">
        <v>0</v>
      </c>
      <c r="J76" s="23">
        <v>1700</v>
      </c>
      <c r="K76" s="23"/>
    </row>
    <row r="77" spans="2:11" ht="25.5" thickBot="1" x14ac:dyDescent="0.4">
      <c r="B77" s="23"/>
      <c r="C77" s="23"/>
      <c r="D77" s="23"/>
      <c r="E77" s="22" t="s">
        <v>169</v>
      </c>
      <c r="F77" s="23">
        <v>0</v>
      </c>
      <c r="G77" s="23">
        <v>3</v>
      </c>
      <c r="H77" s="23">
        <v>1</v>
      </c>
      <c r="I77" s="23">
        <v>0</v>
      </c>
      <c r="J77" s="23">
        <v>101</v>
      </c>
      <c r="K77" s="23"/>
    </row>
    <row r="78" spans="2:11" ht="25.5" thickBot="1" x14ac:dyDescent="0.4">
      <c r="B78" s="23"/>
      <c r="C78" s="23"/>
      <c r="D78" s="23"/>
      <c r="E78" s="22" t="s">
        <v>171</v>
      </c>
      <c r="F78" s="48"/>
      <c r="G78" s="48"/>
      <c r="H78" s="48"/>
      <c r="I78" s="48"/>
      <c r="J78" s="48"/>
      <c r="K78" s="23"/>
    </row>
    <row r="79" spans="2:11" ht="25.5" thickBot="1" x14ac:dyDescent="0.4">
      <c r="B79" s="23"/>
      <c r="C79" s="23"/>
      <c r="D79" s="23"/>
      <c r="E79" s="22" t="s">
        <v>172</v>
      </c>
      <c r="F79" s="48"/>
      <c r="G79" s="48"/>
      <c r="H79" s="48"/>
      <c r="I79" s="48"/>
      <c r="J79" s="48"/>
      <c r="K79" s="23"/>
    </row>
    <row r="80" spans="2:11" ht="15" thickBot="1" x14ac:dyDescent="0.4">
      <c r="B80" s="23"/>
      <c r="C80" s="23"/>
      <c r="D80" s="23"/>
      <c r="E80" s="23"/>
      <c r="F80" s="27">
        <f>SUM(F72:F79)/6</f>
        <v>0</v>
      </c>
      <c r="G80" s="27">
        <f t="shared" ref="G80:J80" si="7">SUM(G72:G79)/6</f>
        <v>4.666666666666667</v>
      </c>
      <c r="H80" s="27">
        <f t="shared" si="7"/>
        <v>1.5</v>
      </c>
      <c r="I80" s="27">
        <f t="shared" si="7"/>
        <v>4</v>
      </c>
      <c r="J80" s="27">
        <f t="shared" si="7"/>
        <v>4720.5</v>
      </c>
      <c r="K80" s="23"/>
    </row>
    <row r="81" spans="2:11" ht="15" thickBot="1" x14ac:dyDescent="0.4">
      <c r="B81" s="23"/>
      <c r="C81" s="23"/>
      <c r="D81" s="23"/>
      <c r="E81" s="23"/>
      <c r="F81" s="23"/>
      <c r="G81" s="23"/>
      <c r="H81" s="23"/>
      <c r="I81" s="23"/>
      <c r="J81" s="23"/>
      <c r="K81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242F-878A-44F9-AB5F-19F4D2B8E123}">
  <dimension ref="B1:K81"/>
  <sheetViews>
    <sheetView topLeftCell="B1" workbookViewId="0">
      <selection activeCell="F10" sqref="F10:J10"/>
    </sheetView>
  </sheetViews>
  <sheetFormatPr defaultRowHeight="14.5" x14ac:dyDescent="0.35"/>
  <cols>
    <col min="2" max="2" width="15.81640625" customWidth="1"/>
    <col min="3" max="3" width="12.453125" customWidth="1"/>
    <col min="5" max="5" width="15" customWidth="1"/>
    <col min="6" max="6" width="11.36328125" bestFit="1" customWidth="1"/>
    <col min="11" max="11" width="51.26953125" customWidth="1"/>
  </cols>
  <sheetData>
    <row r="1" spans="2:11" ht="15" thickBot="1" x14ac:dyDescent="0.4">
      <c r="B1" s="3" t="s">
        <v>79</v>
      </c>
      <c r="C1" s="3" t="s">
        <v>0</v>
      </c>
      <c r="D1" s="3" t="s">
        <v>81</v>
      </c>
      <c r="E1" s="3" t="s">
        <v>101</v>
      </c>
      <c r="F1" s="3" t="s">
        <v>4</v>
      </c>
      <c r="G1" s="3" t="s">
        <v>5</v>
      </c>
      <c r="H1" s="3" t="s">
        <v>80</v>
      </c>
      <c r="I1" s="3" t="s">
        <v>83</v>
      </c>
      <c r="J1" s="3" t="s">
        <v>82</v>
      </c>
      <c r="K1" s="3" t="s">
        <v>84</v>
      </c>
    </row>
    <row r="2" spans="2:11" ht="25.5" thickBot="1" x14ac:dyDescent="0.4">
      <c r="B2" s="7" t="s">
        <v>105</v>
      </c>
      <c r="C2" s="7" t="s">
        <v>13</v>
      </c>
      <c r="D2" s="7" t="s">
        <v>97</v>
      </c>
      <c r="E2" s="7" t="s">
        <v>102</v>
      </c>
      <c r="F2" s="7">
        <v>5</v>
      </c>
      <c r="G2" s="7">
        <v>3</v>
      </c>
      <c r="H2" s="7">
        <v>3</v>
      </c>
      <c r="I2" s="7">
        <v>0</v>
      </c>
      <c r="J2" s="7">
        <v>966</v>
      </c>
      <c r="K2" s="7"/>
    </row>
    <row r="3" spans="2:11" ht="25.5" thickBot="1" x14ac:dyDescent="0.4">
      <c r="B3" s="7"/>
      <c r="C3" s="7"/>
      <c r="D3" s="7"/>
      <c r="E3" s="7" t="s">
        <v>103</v>
      </c>
      <c r="F3" s="7">
        <v>10</v>
      </c>
      <c r="G3" s="7">
        <v>4</v>
      </c>
      <c r="H3" s="7">
        <v>3</v>
      </c>
      <c r="I3" s="7">
        <v>0</v>
      </c>
      <c r="J3" s="7">
        <v>65559</v>
      </c>
      <c r="K3" s="7"/>
    </row>
    <row r="4" spans="2:11" ht="25.5" thickBot="1" x14ac:dyDescent="0.4">
      <c r="B4" s="7"/>
      <c r="C4" s="7"/>
      <c r="D4" s="7"/>
      <c r="E4" s="7" t="s">
        <v>123</v>
      </c>
      <c r="F4" s="7">
        <v>4</v>
      </c>
      <c r="G4" s="7">
        <v>2</v>
      </c>
      <c r="H4" s="7">
        <v>2</v>
      </c>
      <c r="I4" s="7">
        <v>0</v>
      </c>
      <c r="J4" s="7">
        <v>20552</v>
      </c>
      <c r="K4" s="7"/>
    </row>
    <row r="5" spans="2:11" ht="25.5" thickBot="1" x14ac:dyDescent="0.4">
      <c r="B5" s="7"/>
      <c r="C5" s="7"/>
      <c r="D5" s="7"/>
      <c r="E5" s="7" t="s">
        <v>124</v>
      </c>
      <c r="F5" s="7">
        <v>3</v>
      </c>
      <c r="G5" s="7">
        <v>0</v>
      </c>
      <c r="H5" s="7">
        <v>0</v>
      </c>
      <c r="I5" s="7">
        <v>0</v>
      </c>
      <c r="J5" s="7">
        <v>20182</v>
      </c>
      <c r="K5" s="7"/>
    </row>
    <row r="6" spans="2:11" ht="25.5" thickBot="1" x14ac:dyDescent="0.4">
      <c r="B6" s="7"/>
      <c r="C6" s="7"/>
      <c r="D6" s="7"/>
      <c r="E6" s="7" t="s">
        <v>146</v>
      </c>
      <c r="F6" s="19"/>
      <c r="G6" s="19"/>
      <c r="H6" s="19"/>
      <c r="I6" s="19"/>
      <c r="J6" s="19"/>
      <c r="K6" s="7"/>
    </row>
    <row r="7" spans="2:11" ht="25.5" thickBot="1" x14ac:dyDescent="0.4">
      <c r="B7" s="7"/>
      <c r="C7" s="7"/>
      <c r="D7" s="7"/>
      <c r="E7" s="7" t="s">
        <v>147</v>
      </c>
      <c r="F7" s="7">
        <v>7</v>
      </c>
      <c r="G7" s="7">
        <v>3</v>
      </c>
      <c r="H7" s="7">
        <v>1</v>
      </c>
      <c r="I7" s="7">
        <v>0</v>
      </c>
      <c r="J7" s="7">
        <v>63073</v>
      </c>
      <c r="K7" s="7"/>
    </row>
    <row r="8" spans="2:11" ht="25.5" thickBot="1" x14ac:dyDescent="0.4">
      <c r="B8" s="7"/>
      <c r="C8" s="7"/>
      <c r="D8" s="7"/>
      <c r="E8" s="7" t="s">
        <v>148</v>
      </c>
      <c r="F8" s="7">
        <v>8</v>
      </c>
      <c r="G8" s="7">
        <v>2</v>
      </c>
      <c r="H8" s="7">
        <v>0</v>
      </c>
      <c r="I8" s="7">
        <v>2</v>
      </c>
      <c r="J8" s="7">
        <v>17720</v>
      </c>
      <c r="K8" s="7"/>
    </row>
    <row r="9" spans="2:11" ht="25.5" thickBot="1" x14ac:dyDescent="0.4">
      <c r="B9" s="7"/>
      <c r="C9" s="7"/>
      <c r="D9" s="7"/>
      <c r="E9" s="7" t="s">
        <v>149</v>
      </c>
      <c r="F9" s="7">
        <v>8</v>
      </c>
      <c r="G9" s="7">
        <v>2</v>
      </c>
      <c r="H9" s="7">
        <v>3</v>
      </c>
      <c r="I9" s="7">
        <v>0</v>
      </c>
      <c r="J9" s="7">
        <v>47579</v>
      </c>
      <c r="K9" s="7"/>
    </row>
    <row r="10" spans="2:11" s="25" customFormat="1" ht="15" thickBot="1" x14ac:dyDescent="0.4">
      <c r="B10" s="24"/>
      <c r="C10" s="24"/>
      <c r="D10" s="24"/>
      <c r="E10" s="24"/>
      <c r="F10" s="46">
        <f>SUM(F2:F9)/7</f>
        <v>6.4285714285714288</v>
      </c>
      <c r="G10" s="46">
        <f t="shared" ref="G10:J10" si="0">SUM(G2:G9)/7</f>
        <v>2.2857142857142856</v>
      </c>
      <c r="H10" s="46">
        <f t="shared" si="0"/>
        <v>1.7142857142857142</v>
      </c>
      <c r="I10" s="46">
        <f t="shared" si="0"/>
        <v>0.2857142857142857</v>
      </c>
      <c r="J10" s="46">
        <f t="shared" si="0"/>
        <v>33661.571428571428</v>
      </c>
      <c r="K10" s="24"/>
    </row>
    <row r="11" spans="2:11" ht="15" thickBot="1" x14ac:dyDescent="0.4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1" ht="25.5" thickBot="1" x14ac:dyDescent="0.4">
      <c r="B12" s="4" t="s">
        <v>106</v>
      </c>
      <c r="C12" s="4" t="s">
        <v>13</v>
      </c>
      <c r="D12" s="4" t="s">
        <v>98</v>
      </c>
      <c r="E12" s="4" t="s">
        <v>102</v>
      </c>
      <c r="F12" s="19"/>
      <c r="G12" s="19"/>
      <c r="H12" s="19"/>
      <c r="I12" s="19"/>
      <c r="J12" s="19"/>
      <c r="K12" s="4"/>
    </row>
    <row r="13" spans="2:11" ht="25.5" thickBot="1" x14ac:dyDescent="0.4">
      <c r="B13" s="4"/>
      <c r="C13" s="4"/>
      <c r="D13" s="4"/>
      <c r="E13" s="4" t="s">
        <v>103</v>
      </c>
      <c r="F13" s="19"/>
      <c r="G13" s="19"/>
      <c r="H13" s="19"/>
      <c r="I13" s="19"/>
      <c r="J13" s="19"/>
      <c r="K13" s="4"/>
    </row>
    <row r="14" spans="2:11" ht="25.5" thickBot="1" x14ac:dyDescent="0.4">
      <c r="B14" s="4"/>
      <c r="C14" s="4"/>
      <c r="D14" s="4"/>
      <c r="E14" s="4" t="s">
        <v>123</v>
      </c>
      <c r="F14" s="19"/>
      <c r="G14" s="19"/>
      <c r="H14" s="19"/>
      <c r="I14" s="19"/>
      <c r="J14" s="19"/>
      <c r="K14" s="4"/>
    </row>
    <row r="15" spans="2:11" ht="25.5" thickBot="1" x14ac:dyDescent="0.4">
      <c r="B15" s="4"/>
      <c r="C15" s="4"/>
      <c r="D15" s="4"/>
      <c r="E15" s="4" t="s">
        <v>124</v>
      </c>
      <c r="F15" s="19"/>
      <c r="G15" s="19"/>
      <c r="H15" s="19"/>
      <c r="I15" s="19"/>
      <c r="J15" s="19"/>
      <c r="K15" s="4"/>
    </row>
    <row r="16" spans="2:11" ht="25.5" thickBot="1" x14ac:dyDescent="0.4">
      <c r="B16" s="4"/>
      <c r="C16" s="4"/>
      <c r="D16" s="4"/>
      <c r="E16" s="22" t="s">
        <v>146</v>
      </c>
      <c r="F16" s="4">
        <v>3</v>
      </c>
      <c r="G16" s="4">
        <v>3</v>
      </c>
      <c r="H16" s="4">
        <v>2</v>
      </c>
      <c r="I16" s="4">
        <v>0</v>
      </c>
      <c r="J16" s="4">
        <v>67226</v>
      </c>
      <c r="K16" s="4"/>
    </row>
    <row r="17" spans="2:11" ht="25.5" thickBot="1" x14ac:dyDescent="0.4">
      <c r="B17" s="4"/>
      <c r="C17" s="4"/>
      <c r="D17" s="4"/>
      <c r="E17" s="22" t="s">
        <v>147</v>
      </c>
      <c r="F17" s="19"/>
      <c r="G17" s="19"/>
      <c r="H17" s="19"/>
      <c r="I17" s="19"/>
      <c r="J17" s="19"/>
      <c r="K17" s="4"/>
    </row>
    <row r="18" spans="2:11" ht="25.5" thickBot="1" x14ac:dyDescent="0.4">
      <c r="B18" s="4"/>
      <c r="C18" s="4"/>
      <c r="D18" s="4"/>
      <c r="E18" s="22" t="s">
        <v>148</v>
      </c>
      <c r="F18" s="19"/>
      <c r="G18" s="19"/>
      <c r="H18" s="19"/>
      <c r="I18" s="19"/>
      <c r="J18" s="19"/>
      <c r="K18" s="4"/>
    </row>
    <row r="19" spans="2:11" ht="25.5" thickBot="1" x14ac:dyDescent="0.4">
      <c r="B19" s="4"/>
      <c r="C19" s="4"/>
      <c r="D19" s="4"/>
      <c r="E19" s="22" t="s">
        <v>149</v>
      </c>
      <c r="F19" s="19"/>
      <c r="G19" s="19"/>
      <c r="H19" s="19"/>
      <c r="I19" s="19"/>
      <c r="J19" s="19"/>
      <c r="K19" s="4"/>
    </row>
    <row r="20" spans="2:11" ht="15" thickBot="1" x14ac:dyDescent="0.4">
      <c r="B20" s="4"/>
      <c r="C20" s="4"/>
      <c r="D20" s="4"/>
      <c r="E20" s="26"/>
      <c r="F20" s="27">
        <f>SUM(F12:F19)/1</f>
        <v>3</v>
      </c>
      <c r="G20" s="27">
        <f t="shared" ref="G20:J20" si="1">SUM(G12:G19)/1</f>
        <v>3</v>
      </c>
      <c r="H20" s="27">
        <f t="shared" si="1"/>
        <v>2</v>
      </c>
      <c r="I20" s="27">
        <f t="shared" si="1"/>
        <v>0</v>
      </c>
      <c r="J20" s="27">
        <f t="shared" si="1"/>
        <v>67226</v>
      </c>
      <c r="K20" s="4"/>
    </row>
    <row r="21" spans="2:11" ht="15" thickBo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25.5" thickBot="1" x14ac:dyDescent="0.4">
      <c r="B22" s="7" t="s">
        <v>107</v>
      </c>
      <c r="C22" s="7" t="s">
        <v>13</v>
      </c>
      <c r="D22" s="7" t="s">
        <v>97</v>
      </c>
      <c r="E22" s="7" t="s">
        <v>102</v>
      </c>
      <c r="F22" s="7">
        <v>3</v>
      </c>
      <c r="G22" s="7">
        <v>7</v>
      </c>
      <c r="H22" s="7">
        <v>10</v>
      </c>
      <c r="I22" s="7">
        <v>0</v>
      </c>
      <c r="J22" s="7">
        <v>562</v>
      </c>
      <c r="K22" s="7"/>
    </row>
    <row r="23" spans="2:11" ht="25.5" thickBot="1" x14ac:dyDescent="0.4">
      <c r="B23" s="7"/>
      <c r="C23" s="7"/>
      <c r="D23" s="7"/>
      <c r="E23" s="7" t="s">
        <v>103</v>
      </c>
      <c r="F23" s="19"/>
      <c r="G23" s="19"/>
      <c r="H23" s="19"/>
      <c r="I23" s="19"/>
      <c r="J23" s="19"/>
      <c r="K23" s="7"/>
    </row>
    <row r="24" spans="2:11" ht="25.5" thickBot="1" x14ac:dyDescent="0.4">
      <c r="B24" s="7"/>
      <c r="C24" s="7"/>
      <c r="D24" s="7"/>
      <c r="E24" s="7" t="s">
        <v>123</v>
      </c>
      <c r="F24" s="19"/>
      <c r="G24" s="19"/>
      <c r="H24" s="19"/>
      <c r="I24" s="19"/>
      <c r="J24" s="19"/>
      <c r="K24" s="7"/>
    </row>
    <row r="25" spans="2:11" ht="25.5" thickBot="1" x14ac:dyDescent="0.4">
      <c r="B25" s="7"/>
      <c r="C25" s="7"/>
      <c r="D25" s="7"/>
      <c r="E25" s="7" t="s">
        <v>124</v>
      </c>
      <c r="F25" s="7">
        <v>0</v>
      </c>
      <c r="G25" s="7">
        <v>1</v>
      </c>
      <c r="H25" s="7">
        <v>6</v>
      </c>
      <c r="I25" s="7">
        <v>0</v>
      </c>
      <c r="J25" s="7">
        <v>57</v>
      </c>
      <c r="K25" s="7"/>
    </row>
    <row r="26" spans="2:11" ht="25.5" thickBot="1" x14ac:dyDescent="0.4">
      <c r="B26" s="7"/>
      <c r="C26" s="7"/>
      <c r="D26" s="7"/>
      <c r="E26" s="7" t="s">
        <v>146</v>
      </c>
      <c r="F26" s="19"/>
      <c r="G26" s="19"/>
      <c r="H26" s="19"/>
      <c r="I26" s="19"/>
      <c r="J26" s="19"/>
      <c r="K26" s="7"/>
    </row>
    <row r="27" spans="2:11" ht="25.5" thickBot="1" x14ac:dyDescent="0.4">
      <c r="B27" s="7"/>
      <c r="C27" s="7"/>
      <c r="D27" s="7"/>
      <c r="E27" s="7" t="s">
        <v>147</v>
      </c>
      <c r="F27" s="19"/>
      <c r="G27" s="19"/>
      <c r="H27" s="19"/>
      <c r="I27" s="19"/>
      <c r="J27" s="19"/>
      <c r="K27" s="7"/>
    </row>
    <row r="28" spans="2:11" ht="25.5" thickBot="1" x14ac:dyDescent="0.4">
      <c r="B28" s="7"/>
      <c r="C28" s="7"/>
      <c r="D28" s="7"/>
      <c r="E28" s="7" t="s">
        <v>148</v>
      </c>
      <c r="F28" s="19"/>
      <c r="G28" s="19"/>
      <c r="H28" s="19"/>
      <c r="I28" s="19"/>
      <c r="J28" s="19"/>
      <c r="K28" s="7"/>
    </row>
    <row r="29" spans="2:11" ht="25.5" thickBot="1" x14ac:dyDescent="0.4">
      <c r="B29" s="7"/>
      <c r="C29" s="7"/>
      <c r="D29" s="7"/>
      <c r="E29" s="7" t="s">
        <v>149</v>
      </c>
      <c r="F29" s="19"/>
      <c r="G29" s="19"/>
      <c r="H29" s="19"/>
      <c r="I29" s="19"/>
      <c r="J29" s="19"/>
      <c r="K29" s="7"/>
    </row>
    <row r="30" spans="2:11" ht="15" thickBot="1" x14ac:dyDescent="0.4">
      <c r="B30" s="7"/>
      <c r="C30" s="7"/>
      <c r="D30" s="7"/>
      <c r="E30" s="24"/>
      <c r="F30" s="46">
        <f>SUM(F22:F29)/2</f>
        <v>1.5</v>
      </c>
      <c r="G30" s="46">
        <f t="shared" ref="G30:J30" si="2">SUM(G22:G29)/2</f>
        <v>4</v>
      </c>
      <c r="H30" s="46">
        <f t="shared" si="2"/>
        <v>8</v>
      </c>
      <c r="I30" s="46">
        <f t="shared" si="2"/>
        <v>0</v>
      </c>
      <c r="J30" s="46">
        <f t="shared" si="2"/>
        <v>309.5</v>
      </c>
      <c r="K30" s="7"/>
    </row>
    <row r="31" spans="2:11" ht="15" thickBot="1" x14ac:dyDescent="0.4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5.5" thickBot="1" x14ac:dyDescent="0.4">
      <c r="B32" s="4" t="s">
        <v>108</v>
      </c>
      <c r="C32" s="4" t="s">
        <v>13</v>
      </c>
      <c r="D32" s="4" t="s">
        <v>98</v>
      </c>
      <c r="E32" s="4" t="s">
        <v>102</v>
      </c>
      <c r="F32" s="20">
        <v>1</v>
      </c>
      <c r="G32" s="20">
        <v>2</v>
      </c>
      <c r="H32" s="20">
        <v>9</v>
      </c>
      <c r="I32" s="20">
        <v>0</v>
      </c>
      <c r="J32" s="20">
        <v>997</v>
      </c>
      <c r="K32" s="4"/>
    </row>
    <row r="33" spans="2:11" ht="25.5" thickBot="1" x14ac:dyDescent="0.4">
      <c r="B33" s="4"/>
      <c r="C33" s="4"/>
      <c r="D33" s="4"/>
      <c r="E33" s="4" t="s">
        <v>103</v>
      </c>
      <c r="F33" s="19"/>
      <c r="G33" s="19"/>
      <c r="H33" s="19"/>
      <c r="I33" s="19"/>
      <c r="J33" s="19"/>
      <c r="K33" s="4"/>
    </row>
    <row r="34" spans="2:11" ht="25.5" thickBot="1" x14ac:dyDescent="0.4">
      <c r="B34" s="4"/>
      <c r="C34" s="4"/>
      <c r="D34" s="4"/>
      <c r="E34" s="4" t="s">
        <v>123</v>
      </c>
      <c r="F34" s="20">
        <v>1</v>
      </c>
      <c r="G34" s="20">
        <v>2</v>
      </c>
      <c r="H34" s="20">
        <v>3</v>
      </c>
      <c r="I34" s="20">
        <v>0</v>
      </c>
      <c r="J34" s="20">
        <v>202</v>
      </c>
      <c r="K34" s="4"/>
    </row>
    <row r="35" spans="2:11" ht="25.5" thickBot="1" x14ac:dyDescent="0.4">
      <c r="B35" s="4"/>
      <c r="C35" s="4"/>
      <c r="D35" s="4"/>
      <c r="E35" s="4" t="s">
        <v>124</v>
      </c>
      <c r="F35" s="19"/>
      <c r="G35" s="19"/>
      <c r="H35" s="19"/>
      <c r="I35" s="19"/>
      <c r="J35" s="19"/>
      <c r="K35" s="4"/>
    </row>
    <row r="36" spans="2:11" ht="25.5" thickBot="1" x14ac:dyDescent="0.4">
      <c r="B36" s="4"/>
      <c r="C36" s="4"/>
      <c r="D36" s="4"/>
      <c r="E36" s="22" t="s">
        <v>146</v>
      </c>
      <c r="F36" s="20">
        <v>0</v>
      </c>
      <c r="G36" s="20">
        <v>1</v>
      </c>
      <c r="H36" s="20">
        <v>4</v>
      </c>
      <c r="I36" s="20">
        <v>0</v>
      </c>
      <c r="J36" s="20">
        <v>469</v>
      </c>
      <c r="K36" s="4"/>
    </row>
    <row r="37" spans="2:11" ht="25.5" thickBot="1" x14ac:dyDescent="0.4">
      <c r="B37" s="4"/>
      <c r="C37" s="4"/>
      <c r="D37" s="4"/>
      <c r="E37" s="22" t="s">
        <v>147</v>
      </c>
      <c r="F37" s="20">
        <v>0</v>
      </c>
      <c r="G37" s="20">
        <v>0</v>
      </c>
      <c r="H37" s="20">
        <v>5</v>
      </c>
      <c r="I37" s="20">
        <v>0</v>
      </c>
      <c r="J37" s="20">
        <v>2143</v>
      </c>
      <c r="K37" s="4"/>
    </row>
    <row r="38" spans="2:11" ht="25.5" thickBot="1" x14ac:dyDescent="0.4">
      <c r="B38" s="4"/>
      <c r="C38" s="4"/>
      <c r="D38" s="4"/>
      <c r="E38" s="22" t="s">
        <v>148</v>
      </c>
      <c r="F38" s="22">
        <v>0</v>
      </c>
      <c r="G38" s="22">
        <v>3</v>
      </c>
      <c r="H38" s="22">
        <v>2</v>
      </c>
      <c r="I38" s="22">
        <v>1</v>
      </c>
      <c r="J38" s="22">
        <v>193</v>
      </c>
      <c r="K38" s="4"/>
    </row>
    <row r="39" spans="2:11" ht="25.5" thickBot="1" x14ac:dyDescent="0.4">
      <c r="B39" s="4"/>
      <c r="C39" s="4"/>
      <c r="D39" s="4"/>
      <c r="E39" s="22" t="s">
        <v>149</v>
      </c>
      <c r="F39" s="22">
        <v>1</v>
      </c>
      <c r="G39" s="22">
        <v>0</v>
      </c>
      <c r="H39" s="22">
        <v>7</v>
      </c>
      <c r="I39" s="22">
        <v>1</v>
      </c>
      <c r="J39" s="22">
        <v>781</v>
      </c>
      <c r="K39" s="4"/>
    </row>
    <row r="40" spans="2:11" ht="15" thickBot="1" x14ac:dyDescent="0.4">
      <c r="B40" s="4"/>
      <c r="C40" s="4"/>
      <c r="D40" s="4"/>
      <c r="E40" s="26"/>
      <c r="F40" s="27">
        <f>SUM(F32:F39)/6</f>
        <v>0.5</v>
      </c>
      <c r="G40" s="27">
        <f t="shared" ref="G40:J40" si="3">SUM(G32:G39)/6</f>
        <v>1.3333333333333333</v>
      </c>
      <c r="H40" s="27">
        <f t="shared" si="3"/>
        <v>5</v>
      </c>
      <c r="I40" s="27">
        <f t="shared" si="3"/>
        <v>0.33333333333333331</v>
      </c>
      <c r="J40" s="27">
        <f t="shared" si="3"/>
        <v>797.5</v>
      </c>
      <c r="K40" s="4"/>
    </row>
    <row r="41" spans="2:11" ht="15" thickBot="1" x14ac:dyDescent="0.4">
      <c r="B41" s="4"/>
      <c r="C41" s="4"/>
      <c r="D41" s="4"/>
      <c r="E41" s="4"/>
      <c r="F41" s="20"/>
      <c r="G41" s="20"/>
      <c r="H41" s="20"/>
      <c r="I41" s="20"/>
      <c r="J41" s="20"/>
      <c r="K41" s="4"/>
    </row>
    <row r="42" spans="2:11" ht="25.5" thickBot="1" x14ac:dyDescent="0.4">
      <c r="B42" s="7" t="s">
        <v>109</v>
      </c>
      <c r="C42" s="7" t="s">
        <v>13</v>
      </c>
      <c r="D42" s="7" t="s">
        <v>100</v>
      </c>
      <c r="E42" s="7" t="s">
        <v>102</v>
      </c>
      <c r="F42" s="7">
        <v>5</v>
      </c>
      <c r="G42" s="7">
        <v>3</v>
      </c>
      <c r="H42" s="7">
        <v>1</v>
      </c>
      <c r="I42" s="7">
        <v>0</v>
      </c>
      <c r="J42" s="7">
        <v>405</v>
      </c>
      <c r="K42" s="7"/>
    </row>
    <row r="43" spans="2:11" ht="25.5" thickBot="1" x14ac:dyDescent="0.4">
      <c r="B43" s="7"/>
      <c r="C43" s="7"/>
      <c r="D43" s="7"/>
      <c r="E43" s="7" t="s">
        <v>103</v>
      </c>
      <c r="F43" s="7">
        <v>3</v>
      </c>
      <c r="G43" s="7">
        <v>5</v>
      </c>
      <c r="H43" s="7">
        <v>6</v>
      </c>
      <c r="I43" s="7">
        <v>0</v>
      </c>
      <c r="J43" s="7">
        <v>5226</v>
      </c>
      <c r="K43" s="7"/>
    </row>
    <row r="44" spans="2:11" ht="25.5" thickBot="1" x14ac:dyDescent="0.4">
      <c r="B44" s="7"/>
      <c r="C44" s="7"/>
      <c r="D44" s="7"/>
      <c r="E44" s="7" t="s">
        <v>123</v>
      </c>
      <c r="F44" s="7">
        <v>2</v>
      </c>
      <c r="G44" s="7">
        <v>2</v>
      </c>
      <c r="H44" s="7">
        <v>0</v>
      </c>
      <c r="I44" s="7">
        <v>1</v>
      </c>
      <c r="J44" s="7">
        <v>4596</v>
      </c>
      <c r="K44" s="7"/>
    </row>
    <row r="45" spans="2:11" ht="25.5" thickBot="1" x14ac:dyDescent="0.4">
      <c r="B45" s="7"/>
      <c r="C45" s="7"/>
      <c r="D45" s="7"/>
      <c r="E45" s="7" t="s">
        <v>124</v>
      </c>
      <c r="F45" s="7">
        <v>2</v>
      </c>
      <c r="G45" s="7">
        <v>2</v>
      </c>
      <c r="H45" s="7">
        <v>2</v>
      </c>
      <c r="I45" s="7">
        <v>0</v>
      </c>
      <c r="J45" s="7">
        <v>10811</v>
      </c>
      <c r="K45" s="7"/>
    </row>
    <row r="46" spans="2:11" ht="25.5" thickBot="1" x14ac:dyDescent="0.4">
      <c r="B46" s="7"/>
      <c r="C46" s="7"/>
      <c r="D46" s="7"/>
      <c r="E46" s="7" t="s">
        <v>146</v>
      </c>
      <c r="F46" s="7">
        <v>1</v>
      </c>
      <c r="G46" s="7">
        <v>3</v>
      </c>
      <c r="H46" s="7">
        <v>2</v>
      </c>
      <c r="I46" s="7">
        <v>0</v>
      </c>
      <c r="J46" s="7">
        <v>6625</v>
      </c>
      <c r="K46" s="7"/>
    </row>
    <row r="47" spans="2:11" ht="25.5" thickBot="1" x14ac:dyDescent="0.4">
      <c r="B47" s="7"/>
      <c r="C47" s="7"/>
      <c r="D47" s="7"/>
      <c r="E47" s="7" t="s">
        <v>147</v>
      </c>
      <c r="F47" s="7">
        <v>1</v>
      </c>
      <c r="G47" s="7">
        <v>4</v>
      </c>
      <c r="H47" s="7">
        <v>1</v>
      </c>
      <c r="I47" s="7">
        <v>0</v>
      </c>
      <c r="J47" s="7">
        <v>27585</v>
      </c>
      <c r="K47" s="7"/>
    </row>
    <row r="48" spans="2:11" ht="25.5" thickBot="1" x14ac:dyDescent="0.4">
      <c r="B48" s="7"/>
      <c r="C48" s="7"/>
      <c r="D48" s="7"/>
      <c r="E48" s="7" t="s">
        <v>148</v>
      </c>
      <c r="F48" s="7">
        <v>0</v>
      </c>
      <c r="G48" s="7">
        <v>3</v>
      </c>
      <c r="H48" s="7">
        <v>3</v>
      </c>
      <c r="I48" s="7">
        <v>0</v>
      </c>
      <c r="J48" s="7">
        <v>10675</v>
      </c>
      <c r="K48" s="7"/>
    </row>
    <row r="49" spans="2:11" ht="25.5" thickBot="1" x14ac:dyDescent="0.4">
      <c r="B49" s="7"/>
      <c r="C49" s="7"/>
      <c r="D49" s="7"/>
      <c r="E49" s="7" t="s">
        <v>149</v>
      </c>
      <c r="F49" s="7">
        <v>1</v>
      </c>
      <c r="G49" s="7">
        <v>0</v>
      </c>
      <c r="H49" s="7">
        <v>7</v>
      </c>
      <c r="I49" s="7">
        <v>0</v>
      </c>
      <c r="J49" s="7">
        <v>22474</v>
      </c>
      <c r="K49" s="7"/>
    </row>
    <row r="50" spans="2:11" ht="15" thickBot="1" x14ac:dyDescent="0.4">
      <c r="B50" s="7"/>
      <c r="C50" s="7"/>
      <c r="D50" s="7"/>
      <c r="E50" s="24"/>
      <c r="F50" s="46">
        <f>SUM(F42:F49)/8</f>
        <v>1.875</v>
      </c>
      <c r="G50" s="46">
        <f t="shared" ref="G50:J50" si="4">SUM(G42:G49)/8</f>
        <v>2.75</v>
      </c>
      <c r="H50" s="46">
        <f t="shared" si="4"/>
        <v>2.75</v>
      </c>
      <c r="I50" s="46">
        <f t="shared" si="4"/>
        <v>0.125</v>
      </c>
      <c r="J50" s="46">
        <f t="shared" si="4"/>
        <v>11049.625</v>
      </c>
      <c r="K50" s="7"/>
    </row>
    <row r="51" spans="2:11" ht="15" thickBot="1" x14ac:dyDescent="0.4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25.5" thickBot="1" x14ac:dyDescent="0.4">
      <c r="B52" s="4" t="s">
        <v>112</v>
      </c>
      <c r="C52" s="4" t="s">
        <v>13</v>
      </c>
      <c r="D52" s="4" t="s">
        <v>100</v>
      </c>
      <c r="E52" s="4" t="s">
        <v>102</v>
      </c>
      <c r="F52" s="20">
        <v>0</v>
      </c>
      <c r="G52" s="20">
        <v>4</v>
      </c>
      <c r="H52" s="20">
        <v>0</v>
      </c>
      <c r="I52" s="20">
        <v>40</v>
      </c>
      <c r="J52" s="20">
        <v>39220</v>
      </c>
      <c r="K52" s="20"/>
    </row>
    <row r="53" spans="2:11" ht="25.5" thickBot="1" x14ac:dyDescent="0.4">
      <c r="B53" s="4"/>
      <c r="C53" s="4" t="s">
        <v>13</v>
      </c>
      <c r="D53" s="4" t="s">
        <v>100</v>
      </c>
      <c r="E53" s="4" t="s">
        <v>103</v>
      </c>
      <c r="F53" s="20">
        <v>1</v>
      </c>
      <c r="G53" s="20">
        <v>8</v>
      </c>
      <c r="H53" s="20">
        <v>0</v>
      </c>
      <c r="I53" s="20">
        <v>44</v>
      </c>
      <c r="J53" s="20">
        <v>18582</v>
      </c>
      <c r="K53" s="20"/>
    </row>
    <row r="54" spans="2:11" ht="25.5" thickBot="1" x14ac:dyDescent="0.4">
      <c r="B54" s="4"/>
      <c r="C54" s="4"/>
      <c r="D54" s="4"/>
      <c r="E54" s="4" t="s">
        <v>123</v>
      </c>
      <c r="F54" s="20">
        <v>0</v>
      </c>
      <c r="G54" s="20">
        <v>2</v>
      </c>
      <c r="H54" s="20">
        <v>0</v>
      </c>
      <c r="I54" s="20">
        <v>27</v>
      </c>
      <c r="J54" s="20">
        <v>9625</v>
      </c>
      <c r="K54" s="20"/>
    </row>
    <row r="55" spans="2:11" ht="25.5" thickBot="1" x14ac:dyDescent="0.4">
      <c r="B55" s="4"/>
      <c r="C55" s="4"/>
      <c r="D55" s="4"/>
      <c r="E55" s="4" t="s">
        <v>124</v>
      </c>
      <c r="F55" s="20">
        <v>0</v>
      </c>
      <c r="G55" s="20">
        <v>2</v>
      </c>
      <c r="H55" s="20">
        <v>0</v>
      </c>
      <c r="I55" s="20">
        <v>19</v>
      </c>
      <c r="J55" s="20">
        <v>30206</v>
      </c>
      <c r="K55" s="20"/>
    </row>
    <row r="56" spans="2:11" ht="25.5" thickBot="1" x14ac:dyDescent="0.4">
      <c r="B56" s="4"/>
      <c r="C56" s="4"/>
      <c r="D56" s="4"/>
      <c r="E56" s="22" t="s">
        <v>146</v>
      </c>
      <c r="F56" s="20">
        <v>0</v>
      </c>
      <c r="G56" s="20">
        <v>1</v>
      </c>
      <c r="H56" s="20">
        <v>0</v>
      </c>
      <c r="I56" s="20">
        <v>22</v>
      </c>
      <c r="J56" s="20">
        <v>45108</v>
      </c>
      <c r="K56" s="20"/>
    </row>
    <row r="57" spans="2:11" ht="25.5" thickBot="1" x14ac:dyDescent="0.4">
      <c r="B57" s="4"/>
      <c r="C57" s="4"/>
      <c r="D57" s="4"/>
      <c r="E57" s="22" t="s">
        <v>147</v>
      </c>
      <c r="F57" s="20">
        <v>1</v>
      </c>
      <c r="G57" s="20">
        <v>3</v>
      </c>
      <c r="H57" s="20">
        <v>0</v>
      </c>
      <c r="I57" s="20">
        <v>26</v>
      </c>
      <c r="J57" s="20">
        <v>38948</v>
      </c>
      <c r="K57" s="20"/>
    </row>
    <row r="58" spans="2:11" ht="25.5" thickBot="1" x14ac:dyDescent="0.4">
      <c r="B58" s="4"/>
      <c r="C58" s="4"/>
      <c r="D58" s="4"/>
      <c r="E58" s="22" t="s">
        <v>148</v>
      </c>
      <c r="F58" s="22">
        <v>0</v>
      </c>
      <c r="G58" s="22">
        <v>4</v>
      </c>
      <c r="H58" s="22">
        <v>0</v>
      </c>
      <c r="I58" s="22">
        <v>18</v>
      </c>
      <c r="J58" s="22">
        <v>3863</v>
      </c>
      <c r="K58" s="20"/>
    </row>
    <row r="59" spans="2:11" ht="25.5" thickBot="1" x14ac:dyDescent="0.4">
      <c r="B59" s="4"/>
      <c r="C59" s="4"/>
      <c r="D59" s="4"/>
      <c r="E59" s="22" t="s">
        <v>149</v>
      </c>
      <c r="F59" s="22">
        <v>0</v>
      </c>
      <c r="G59" s="22">
        <v>0</v>
      </c>
      <c r="H59" s="22">
        <v>0</v>
      </c>
      <c r="I59" s="22">
        <v>31</v>
      </c>
      <c r="J59" s="22">
        <v>38896</v>
      </c>
      <c r="K59" s="20"/>
    </row>
    <row r="60" spans="2:11" ht="15" thickBot="1" x14ac:dyDescent="0.4">
      <c r="B60" s="4"/>
      <c r="C60" s="4"/>
      <c r="D60" s="4"/>
      <c r="E60" s="26"/>
      <c r="F60" s="27">
        <f>SUM(F52:F59)/8</f>
        <v>0.25</v>
      </c>
      <c r="G60" s="27">
        <f t="shared" ref="G60:J60" si="5">SUM(G52:G59)/8</f>
        <v>3</v>
      </c>
      <c r="H60" s="27">
        <f t="shared" si="5"/>
        <v>0</v>
      </c>
      <c r="I60" s="27">
        <f t="shared" si="5"/>
        <v>28.375</v>
      </c>
      <c r="J60" s="27">
        <f t="shared" si="5"/>
        <v>28056</v>
      </c>
      <c r="K60" s="20"/>
    </row>
    <row r="61" spans="2:11" ht="15" thickBot="1" x14ac:dyDescent="0.4">
      <c r="B61" s="4"/>
      <c r="C61" s="4"/>
      <c r="D61" s="4"/>
      <c r="E61" s="4"/>
      <c r="F61" s="20"/>
      <c r="G61" s="20"/>
      <c r="H61" s="20"/>
      <c r="I61" s="20"/>
      <c r="J61" s="20"/>
      <c r="K61" s="20"/>
    </row>
    <row r="62" spans="2:11" ht="25.5" thickBot="1" x14ac:dyDescent="0.4">
      <c r="B62" s="7" t="s">
        <v>110</v>
      </c>
      <c r="C62" s="7" t="s">
        <v>13</v>
      </c>
      <c r="D62" s="7" t="s">
        <v>97</v>
      </c>
      <c r="E62" s="7" t="s">
        <v>102</v>
      </c>
      <c r="F62" s="19"/>
      <c r="G62" s="19"/>
      <c r="H62" s="19"/>
      <c r="I62" s="19"/>
      <c r="J62" s="19"/>
      <c r="K62" s="7"/>
    </row>
    <row r="63" spans="2:11" ht="25.5" thickBot="1" x14ac:dyDescent="0.4">
      <c r="B63" s="7"/>
      <c r="C63" s="7" t="s">
        <v>13</v>
      </c>
      <c r="D63" s="7" t="s">
        <v>97</v>
      </c>
      <c r="E63" s="7" t="s">
        <v>103</v>
      </c>
      <c r="F63" s="19"/>
      <c r="G63" s="19"/>
      <c r="H63" s="19"/>
      <c r="I63" s="19"/>
      <c r="J63" s="19"/>
      <c r="K63" s="7"/>
    </row>
    <row r="64" spans="2:11" ht="25.5" thickBot="1" x14ac:dyDescent="0.4">
      <c r="B64" s="7"/>
      <c r="C64" s="7"/>
      <c r="D64" s="7"/>
      <c r="E64" s="7" t="s">
        <v>123</v>
      </c>
      <c r="F64" s="19"/>
      <c r="G64" s="19"/>
      <c r="H64" s="19"/>
      <c r="I64" s="19"/>
      <c r="J64" s="19"/>
      <c r="K64" s="7"/>
    </row>
    <row r="65" spans="2:11" ht="25.5" thickBot="1" x14ac:dyDescent="0.4">
      <c r="B65" s="7"/>
      <c r="C65" s="7"/>
      <c r="D65" s="7"/>
      <c r="E65" s="7" t="s">
        <v>124</v>
      </c>
      <c r="F65" s="19"/>
      <c r="G65" s="19"/>
      <c r="H65" s="19"/>
      <c r="I65" s="19"/>
      <c r="J65" s="19"/>
      <c r="K65" s="7"/>
    </row>
    <row r="66" spans="2:11" ht="25.5" thickBot="1" x14ac:dyDescent="0.4">
      <c r="B66" s="7"/>
      <c r="C66" s="7"/>
      <c r="D66" s="7"/>
      <c r="E66" s="7" t="s">
        <v>146</v>
      </c>
      <c r="F66" s="7">
        <v>4</v>
      </c>
      <c r="G66" s="7">
        <v>3</v>
      </c>
      <c r="H66" s="7">
        <v>0</v>
      </c>
      <c r="I66" s="7">
        <v>22</v>
      </c>
      <c r="J66" s="7">
        <v>41882</v>
      </c>
      <c r="K66" s="7"/>
    </row>
    <row r="67" spans="2:11" ht="25.5" thickBot="1" x14ac:dyDescent="0.4">
      <c r="B67" s="7"/>
      <c r="C67" s="7"/>
      <c r="D67" s="7"/>
      <c r="E67" s="7" t="s">
        <v>147</v>
      </c>
      <c r="F67" s="7">
        <v>0</v>
      </c>
      <c r="G67" s="7">
        <v>2</v>
      </c>
      <c r="H67" s="7">
        <v>0</v>
      </c>
      <c r="I67" s="7">
        <v>32</v>
      </c>
      <c r="J67" s="7">
        <v>53485</v>
      </c>
      <c r="K67" s="7"/>
    </row>
    <row r="68" spans="2:11" ht="25.5" thickBot="1" x14ac:dyDescent="0.4">
      <c r="B68" s="7"/>
      <c r="C68" s="7"/>
      <c r="D68" s="7"/>
      <c r="E68" s="7" t="s">
        <v>148</v>
      </c>
      <c r="F68" s="7">
        <v>0</v>
      </c>
      <c r="G68" s="7">
        <v>0</v>
      </c>
      <c r="H68" s="7">
        <v>1</v>
      </c>
      <c r="I68" s="7">
        <v>39</v>
      </c>
      <c r="J68" s="7">
        <v>25521</v>
      </c>
      <c r="K68" s="7"/>
    </row>
    <row r="69" spans="2:11" ht="25.5" thickBot="1" x14ac:dyDescent="0.4">
      <c r="B69" s="7"/>
      <c r="C69" s="7"/>
      <c r="D69" s="7"/>
      <c r="E69" s="7" t="s">
        <v>149</v>
      </c>
      <c r="F69" s="7">
        <v>5</v>
      </c>
      <c r="G69" s="7">
        <v>1</v>
      </c>
      <c r="H69" s="7">
        <v>3</v>
      </c>
      <c r="I69" s="7">
        <v>6</v>
      </c>
      <c r="J69" s="7">
        <v>36442</v>
      </c>
      <c r="K69" s="7"/>
    </row>
    <row r="70" spans="2:11" ht="15" thickBot="1" x14ac:dyDescent="0.4">
      <c r="B70" s="7"/>
      <c r="C70" s="7"/>
      <c r="D70" s="7"/>
      <c r="E70" s="24"/>
      <c r="F70" s="46">
        <f>SUM(F62:F69)/4</f>
        <v>2.25</v>
      </c>
      <c r="G70" s="46">
        <f t="shared" ref="G70:J70" si="6">SUM(G62:G69)/4</f>
        <v>1.5</v>
      </c>
      <c r="H70" s="46">
        <f t="shared" si="6"/>
        <v>1</v>
      </c>
      <c r="I70" s="46">
        <f t="shared" si="6"/>
        <v>24.75</v>
      </c>
      <c r="J70" s="46">
        <f t="shared" si="6"/>
        <v>39332.5</v>
      </c>
      <c r="K70" s="7"/>
    </row>
    <row r="71" spans="2:11" ht="15" thickBot="1" x14ac:dyDescent="0.4"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2:11" ht="25.5" thickBot="1" x14ac:dyDescent="0.4">
      <c r="B72" s="4" t="s">
        <v>111</v>
      </c>
      <c r="C72" s="4" t="s">
        <v>13</v>
      </c>
      <c r="D72" s="4" t="s">
        <v>99</v>
      </c>
      <c r="E72" s="4" t="s">
        <v>102</v>
      </c>
      <c r="F72" s="20">
        <v>6</v>
      </c>
      <c r="G72" s="20">
        <v>5</v>
      </c>
      <c r="H72" s="20">
        <v>1</v>
      </c>
      <c r="I72" s="20">
        <v>26</v>
      </c>
      <c r="J72" s="20">
        <v>98949</v>
      </c>
      <c r="K72" s="20"/>
    </row>
    <row r="73" spans="2:11" ht="25.5" thickBot="1" x14ac:dyDescent="0.4">
      <c r="B73" s="4"/>
      <c r="C73" s="4" t="s">
        <v>13</v>
      </c>
      <c r="D73" s="4" t="s">
        <v>99</v>
      </c>
      <c r="E73" s="4" t="s">
        <v>103</v>
      </c>
      <c r="F73" s="19"/>
      <c r="G73" s="19"/>
      <c r="H73" s="19"/>
      <c r="I73" s="19"/>
      <c r="J73" s="19"/>
      <c r="K73" s="20"/>
    </row>
    <row r="74" spans="2:11" ht="25.5" thickBot="1" x14ac:dyDescent="0.4">
      <c r="B74" s="4"/>
      <c r="C74" s="4"/>
      <c r="D74" s="4"/>
      <c r="E74" s="4" t="s">
        <v>123</v>
      </c>
      <c r="F74" s="20">
        <v>0</v>
      </c>
      <c r="G74" s="20">
        <v>3</v>
      </c>
      <c r="H74" s="20">
        <v>0</v>
      </c>
      <c r="I74" s="20">
        <v>16</v>
      </c>
      <c r="J74" s="20">
        <v>27441</v>
      </c>
      <c r="K74" s="20"/>
    </row>
    <row r="75" spans="2:11" ht="25.5" thickBot="1" x14ac:dyDescent="0.4">
      <c r="B75" s="4"/>
      <c r="C75" s="4"/>
      <c r="D75" s="4"/>
      <c r="E75" s="4" t="s">
        <v>124</v>
      </c>
      <c r="F75" s="20">
        <v>1</v>
      </c>
      <c r="G75" s="20">
        <v>3</v>
      </c>
      <c r="H75" s="20">
        <v>0</v>
      </c>
      <c r="I75" s="20">
        <v>21</v>
      </c>
      <c r="J75" s="20">
        <v>19939</v>
      </c>
      <c r="K75" s="20"/>
    </row>
    <row r="76" spans="2:11" ht="25.5" thickBot="1" x14ac:dyDescent="0.4">
      <c r="B76" s="4"/>
      <c r="C76" s="4"/>
      <c r="D76" s="4"/>
      <c r="E76" s="22" t="s">
        <v>146</v>
      </c>
      <c r="F76" s="19"/>
      <c r="G76" s="19"/>
      <c r="H76" s="19"/>
      <c r="I76" s="19"/>
      <c r="J76" s="19"/>
      <c r="K76" s="20"/>
    </row>
    <row r="77" spans="2:11" ht="25.5" thickBot="1" x14ac:dyDescent="0.4">
      <c r="B77" s="4"/>
      <c r="C77" s="4"/>
      <c r="D77" s="4"/>
      <c r="E77" s="22" t="s">
        <v>147</v>
      </c>
      <c r="F77" s="19"/>
      <c r="G77" s="19"/>
      <c r="H77" s="19"/>
      <c r="I77" s="19"/>
      <c r="J77" s="19"/>
      <c r="K77" s="20"/>
    </row>
    <row r="78" spans="2:11" ht="25.5" thickBot="1" x14ac:dyDescent="0.4">
      <c r="B78" s="23"/>
      <c r="C78" s="23"/>
      <c r="D78" s="23"/>
      <c r="E78" s="22" t="s">
        <v>148</v>
      </c>
      <c r="F78" s="19"/>
      <c r="G78" s="19"/>
      <c r="H78" s="19"/>
      <c r="I78" s="19"/>
      <c r="J78" s="19"/>
      <c r="K78" s="23"/>
    </row>
    <row r="79" spans="2:11" ht="25.5" thickBot="1" x14ac:dyDescent="0.4">
      <c r="B79" s="23"/>
      <c r="C79" s="23"/>
      <c r="D79" s="23"/>
      <c r="E79" s="22" t="s">
        <v>149</v>
      </c>
      <c r="F79" s="19"/>
      <c r="G79" s="19"/>
      <c r="H79" s="19"/>
      <c r="I79" s="19"/>
      <c r="J79" s="19"/>
      <c r="K79" s="23"/>
    </row>
    <row r="80" spans="2:11" ht="15" thickBot="1" x14ac:dyDescent="0.4">
      <c r="B80" s="23"/>
      <c r="C80" s="23"/>
      <c r="D80" s="23"/>
      <c r="E80" s="26"/>
      <c r="F80" s="27">
        <f>SUM(F72:F79)/3</f>
        <v>2.3333333333333335</v>
      </c>
      <c r="G80" s="27">
        <f t="shared" ref="G80:J80" si="7">SUM(G72:G79)/3</f>
        <v>3.6666666666666665</v>
      </c>
      <c r="H80" s="27">
        <f t="shared" si="7"/>
        <v>0.33333333333333331</v>
      </c>
      <c r="I80" s="27">
        <f t="shared" si="7"/>
        <v>21</v>
      </c>
      <c r="J80" s="27">
        <f t="shared" si="7"/>
        <v>48776.333333333336</v>
      </c>
      <c r="K80" s="23"/>
    </row>
    <row r="81" spans="2:11" ht="15" thickBot="1" x14ac:dyDescent="0.4">
      <c r="B81" s="23"/>
      <c r="C81" s="23"/>
      <c r="D81" s="23"/>
      <c r="E81" s="23"/>
      <c r="F81" s="23"/>
      <c r="G81" s="23"/>
      <c r="H81" s="23"/>
      <c r="I81" s="23"/>
      <c r="J81" s="23"/>
      <c r="K81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6586-9D76-4747-B506-23A5315204F5}">
  <dimension ref="B2:O49"/>
  <sheetViews>
    <sheetView tabSelected="1" topLeftCell="D1" workbookViewId="0">
      <selection activeCell="N10" sqref="N10"/>
    </sheetView>
  </sheetViews>
  <sheetFormatPr defaultRowHeight="14.5" x14ac:dyDescent="0.35"/>
  <cols>
    <col min="1" max="1" width="8.7265625" style="21"/>
    <col min="2" max="2" width="17.26953125" style="21" customWidth="1"/>
    <col min="3" max="3" width="10.1796875" style="40" customWidth="1"/>
    <col min="4" max="4" width="11.6328125" style="40" customWidth="1"/>
    <col min="5" max="5" width="14.26953125" style="40" customWidth="1"/>
    <col min="6" max="6" width="8.7265625" style="40"/>
    <col min="7" max="7" width="14.7265625" style="40" customWidth="1"/>
    <col min="8" max="8" width="30.7265625" style="21" customWidth="1"/>
    <col min="9" max="10" width="8.7265625" style="21"/>
    <col min="11" max="11" width="13.36328125" style="21" customWidth="1"/>
    <col min="12" max="12" width="16.08984375" style="21" customWidth="1"/>
    <col min="13" max="13" width="13.36328125" style="21" customWidth="1"/>
    <col min="14" max="14" width="16.26953125" style="21" customWidth="1"/>
    <col min="15" max="15" width="19.36328125" style="21" customWidth="1"/>
    <col min="16" max="16384" width="8.7265625" style="21"/>
  </cols>
  <sheetData>
    <row r="2" spans="2:15" ht="26" x14ac:dyDescent="0.6">
      <c r="B2" s="47" t="s">
        <v>155</v>
      </c>
      <c r="K2" s="47" t="s">
        <v>180</v>
      </c>
    </row>
    <row r="3" spans="2:15" ht="15" thickBot="1" x14ac:dyDescent="0.4"/>
    <row r="4" spans="2:15" ht="26.5" thickBot="1" x14ac:dyDescent="0.4">
      <c r="B4" s="3" t="s">
        <v>79</v>
      </c>
      <c r="C4" s="43" t="s">
        <v>156</v>
      </c>
      <c r="D4" s="43" t="s">
        <v>157</v>
      </c>
      <c r="E4" s="43" t="s">
        <v>158</v>
      </c>
      <c r="F4" s="43" t="s">
        <v>159</v>
      </c>
      <c r="G4" s="43" t="s">
        <v>160</v>
      </c>
      <c r="H4" s="3" t="s">
        <v>84</v>
      </c>
      <c r="K4" s="51" t="s">
        <v>156</v>
      </c>
      <c r="L4" s="51" t="s">
        <v>157</v>
      </c>
      <c r="M4" s="51" t="s">
        <v>158</v>
      </c>
      <c r="N4" s="51" t="s">
        <v>159</v>
      </c>
      <c r="O4" s="51" t="s">
        <v>160</v>
      </c>
    </row>
    <row r="5" spans="2:15" ht="15" thickBot="1" x14ac:dyDescent="0.4">
      <c r="B5" s="42" t="s">
        <v>161</v>
      </c>
      <c r="C5" s="44">
        <v>0</v>
      </c>
      <c r="D5" s="44">
        <v>3.1428571428571428</v>
      </c>
      <c r="E5" s="44">
        <v>6.7142857142857144</v>
      </c>
      <c r="F5" s="44">
        <v>4.7142857142857144</v>
      </c>
      <c r="G5" s="44">
        <v>14284.571428571429</v>
      </c>
      <c r="H5" s="42"/>
      <c r="J5" s="31" t="s">
        <v>181</v>
      </c>
      <c r="K5" s="31" t="s">
        <v>198</v>
      </c>
      <c r="L5" s="31" t="s">
        <v>187</v>
      </c>
      <c r="M5" s="31" t="s">
        <v>195</v>
      </c>
      <c r="N5" s="31" t="s">
        <v>193</v>
      </c>
      <c r="O5" s="31" t="s">
        <v>184</v>
      </c>
    </row>
    <row r="6" spans="2:15" ht="15" thickBot="1" x14ac:dyDescent="0.4">
      <c r="B6" s="42" t="s">
        <v>162</v>
      </c>
      <c r="C6" s="44">
        <v>10</v>
      </c>
      <c r="D6" s="44">
        <v>2</v>
      </c>
      <c r="E6" s="44">
        <v>2</v>
      </c>
      <c r="F6" s="44">
        <v>0.5</v>
      </c>
      <c r="G6" s="44">
        <v>28244</v>
      </c>
      <c r="H6" s="42"/>
      <c r="J6" s="31" t="s">
        <v>182</v>
      </c>
      <c r="K6" s="31" t="s">
        <v>185</v>
      </c>
      <c r="L6" s="53" t="s">
        <v>188</v>
      </c>
      <c r="M6" s="31" t="s">
        <v>196</v>
      </c>
      <c r="N6" s="31" t="s">
        <v>191</v>
      </c>
      <c r="O6" s="31" t="s">
        <v>194</v>
      </c>
    </row>
    <row r="7" spans="2:15" ht="15" thickBot="1" x14ac:dyDescent="0.4">
      <c r="B7" s="42" t="s">
        <v>91</v>
      </c>
      <c r="C7" s="44">
        <v>6.5</v>
      </c>
      <c r="D7" s="44">
        <v>1.1666666666666667</v>
      </c>
      <c r="E7" s="44">
        <v>4.166666666666667</v>
      </c>
      <c r="F7" s="44">
        <v>7.666666666666667</v>
      </c>
      <c r="G7" s="44">
        <v>51521.333333333336</v>
      </c>
      <c r="H7" s="42"/>
      <c r="J7" s="31" t="s">
        <v>183</v>
      </c>
      <c r="K7" s="31" t="s">
        <v>186</v>
      </c>
      <c r="L7" s="31" t="s">
        <v>189</v>
      </c>
      <c r="M7" s="31" t="s">
        <v>197</v>
      </c>
      <c r="N7" s="31" t="s">
        <v>192</v>
      </c>
      <c r="O7" s="31" t="s">
        <v>190</v>
      </c>
    </row>
    <row r="8" spans="2:15" ht="15" thickBot="1" x14ac:dyDescent="0.4">
      <c r="B8" s="42" t="s">
        <v>93</v>
      </c>
      <c r="C8" s="44">
        <v>0</v>
      </c>
      <c r="D8" s="44">
        <v>6.2</v>
      </c>
      <c r="E8" s="44">
        <v>0.2</v>
      </c>
      <c r="F8" s="44">
        <v>37.200000000000003</v>
      </c>
      <c r="G8" s="44">
        <v>30330.2</v>
      </c>
      <c r="H8" s="42"/>
      <c r="J8" s="52"/>
      <c r="K8" s="52"/>
      <c r="L8" s="52"/>
      <c r="M8" s="52"/>
      <c r="N8" s="52"/>
      <c r="O8" s="52"/>
    </row>
    <row r="9" spans="2:15" ht="15" thickBot="1" x14ac:dyDescent="0.4">
      <c r="B9" s="42" t="s">
        <v>92</v>
      </c>
      <c r="C9" s="44">
        <v>1.5</v>
      </c>
      <c r="D9" s="44">
        <v>3.5</v>
      </c>
      <c r="E9" s="44">
        <v>4.5</v>
      </c>
      <c r="F9" s="44">
        <v>59.5</v>
      </c>
      <c r="G9" s="44">
        <v>81005</v>
      </c>
      <c r="H9" s="42"/>
    </row>
    <row r="10" spans="2:15" ht="15" thickBot="1" x14ac:dyDescent="0.4">
      <c r="B10" s="42" t="s">
        <v>94</v>
      </c>
      <c r="C10" s="44">
        <v>0.83333333333333337</v>
      </c>
      <c r="D10" s="44">
        <v>4.666666666666667</v>
      </c>
      <c r="E10" s="44">
        <v>0.33333333333333331</v>
      </c>
      <c r="F10" s="44">
        <v>1.8333333333333333</v>
      </c>
      <c r="G10" s="44">
        <v>39981</v>
      </c>
      <c r="H10" s="42"/>
    </row>
    <row r="11" spans="2:15" ht="15" thickBot="1" x14ac:dyDescent="0.4">
      <c r="B11" s="42" t="s">
        <v>163</v>
      </c>
      <c r="C11" s="44">
        <v>2</v>
      </c>
      <c r="D11" s="44">
        <v>1</v>
      </c>
      <c r="E11" s="44">
        <v>0</v>
      </c>
      <c r="F11" s="44">
        <v>14</v>
      </c>
      <c r="G11" s="44">
        <v>14651</v>
      </c>
      <c r="H11" s="42"/>
    </row>
    <row r="12" spans="2:15" ht="15" thickBot="1" x14ac:dyDescent="0.4">
      <c r="B12" s="42" t="s">
        <v>90</v>
      </c>
      <c r="C12" s="44">
        <v>4.666666666666667</v>
      </c>
      <c r="D12" s="44">
        <v>2</v>
      </c>
      <c r="E12" s="44">
        <v>2</v>
      </c>
      <c r="F12" s="44">
        <v>39.333333333333336</v>
      </c>
      <c r="G12" s="44">
        <v>81195</v>
      </c>
      <c r="H12" s="42"/>
    </row>
    <row r="13" spans="2:15" ht="15" thickBot="1" x14ac:dyDescent="0.4">
      <c r="B13" s="42" t="s">
        <v>95</v>
      </c>
      <c r="C13" s="50"/>
      <c r="D13" s="50"/>
      <c r="E13" s="50"/>
      <c r="F13" s="50"/>
      <c r="G13" s="50"/>
      <c r="H13" s="42"/>
    </row>
    <row r="14" spans="2:15" ht="15" thickBot="1" x14ac:dyDescent="0.4">
      <c r="B14" s="42" t="s">
        <v>164</v>
      </c>
      <c r="C14" s="44">
        <v>1.625</v>
      </c>
      <c r="D14" s="44">
        <v>2.625</v>
      </c>
      <c r="E14" s="44">
        <v>5.5</v>
      </c>
      <c r="F14" s="44">
        <v>0.375</v>
      </c>
      <c r="G14" s="44">
        <v>3410.125</v>
      </c>
      <c r="H14" s="42"/>
    </row>
    <row r="15" spans="2:15" ht="15" thickBot="1" x14ac:dyDescent="0.4">
      <c r="B15" s="42" t="s">
        <v>136</v>
      </c>
      <c r="C15" s="44">
        <v>6.666666666666667</v>
      </c>
      <c r="D15" s="44">
        <v>0.33333333333333331</v>
      </c>
      <c r="E15" s="44">
        <v>2.3333333333333335</v>
      </c>
      <c r="F15" s="44">
        <v>0</v>
      </c>
      <c r="G15" s="44">
        <v>27015</v>
      </c>
      <c r="H15" s="42"/>
    </row>
    <row r="16" spans="2:15" ht="15" thickBot="1" x14ac:dyDescent="0.4">
      <c r="B16" s="42" t="s">
        <v>165</v>
      </c>
      <c r="C16" s="44">
        <v>0</v>
      </c>
      <c r="D16" s="44">
        <v>2.6</v>
      </c>
      <c r="E16" s="44">
        <v>0</v>
      </c>
      <c r="F16" s="44">
        <v>53.4</v>
      </c>
      <c r="G16" s="44">
        <v>77919.600000000006</v>
      </c>
      <c r="H16" s="42"/>
    </row>
    <row r="17" spans="2:8" ht="15" thickBot="1" x14ac:dyDescent="0.4">
      <c r="B17" s="42" t="s">
        <v>137</v>
      </c>
      <c r="C17" s="44">
        <v>5</v>
      </c>
      <c r="D17" s="44">
        <v>2.5</v>
      </c>
      <c r="E17" s="44">
        <v>2</v>
      </c>
      <c r="F17" s="44">
        <v>0</v>
      </c>
      <c r="G17" s="44">
        <v>31763.75</v>
      </c>
      <c r="H17" s="42"/>
    </row>
    <row r="18" spans="2:8" ht="15" thickBot="1" x14ac:dyDescent="0.4">
      <c r="B18" s="42" t="s">
        <v>166</v>
      </c>
      <c r="C18" s="44">
        <v>4.75</v>
      </c>
      <c r="D18" s="44">
        <v>3.75</v>
      </c>
      <c r="E18" s="44">
        <v>1.5</v>
      </c>
      <c r="F18" s="44">
        <v>0.25</v>
      </c>
      <c r="G18" s="44">
        <v>40302.75</v>
      </c>
      <c r="H18" s="42"/>
    </row>
    <row r="19" spans="2:8" ht="15" thickBot="1" x14ac:dyDescent="0.4">
      <c r="B19" s="42" t="s">
        <v>167</v>
      </c>
      <c r="C19" s="44">
        <v>2.6666666666666665</v>
      </c>
      <c r="D19" s="44">
        <v>3.5</v>
      </c>
      <c r="E19" s="44">
        <v>0.33333333333333331</v>
      </c>
      <c r="F19" s="44">
        <v>6.5</v>
      </c>
      <c r="G19" s="44">
        <v>14391.5</v>
      </c>
      <c r="H19" s="42"/>
    </row>
    <row r="20" spans="2:8" ht="15" thickBot="1" x14ac:dyDescent="0.4">
      <c r="B20" s="42" t="s">
        <v>141</v>
      </c>
      <c r="C20" s="44">
        <v>0</v>
      </c>
      <c r="D20" s="44">
        <v>3.6</v>
      </c>
      <c r="E20" s="44">
        <v>0</v>
      </c>
      <c r="F20" s="44">
        <v>43.6</v>
      </c>
      <c r="G20" s="44">
        <v>41505</v>
      </c>
      <c r="H20" s="42"/>
    </row>
    <row r="21" spans="2:8" ht="15" thickBot="1" x14ac:dyDescent="0.4">
      <c r="B21" s="42" t="s">
        <v>142</v>
      </c>
      <c r="C21" s="44">
        <v>0</v>
      </c>
      <c r="D21" s="44">
        <v>5</v>
      </c>
      <c r="E21" s="44">
        <v>0.33333333333333331</v>
      </c>
      <c r="F21" s="44">
        <v>26.333333333333332</v>
      </c>
      <c r="G21" s="44">
        <v>16148</v>
      </c>
      <c r="H21" s="42"/>
    </row>
    <row r="22" spans="2:8" ht="15" thickBot="1" x14ac:dyDescent="0.4">
      <c r="B22" s="42" t="s">
        <v>143</v>
      </c>
      <c r="C22" s="44">
        <v>0</v>
      </c>
      <c r="D22" s="44">
        <v>2</v>
      </c>
      <c r="E22" s="44">
        <v>0</v>
      </c>
      <c r="F22" s="44">
        <v>15.5</v>
      </c>
      <c r="G22" s="44">
        <v>35913</v>
      </c>
      <c r="H22" s="42"/>
    </row>
    <row r="23" spans="2:8" ht="15" thickBot="1" x14ac:dyDescent="0.4">
      <c r="B23" s="42" t="s">
        <v>105</v>
      </c>
      <c r="C23" s="44">
        <v>6.4285714285714288</v>
      </c>
      <c r="D23" s="44">
        <v>2.2857142857142856</v>
      </c>
      <c r="E23" s="44">
        <v>1.7142857142857142</v>
      </c>
      <c r="F23" s="44">
        <v>0.2857142857142857</v>
      </c>
      <c r="G23" s="44">
        <v>33661.571428571428</v>
      </c>
      <c r="H23" s="42"/>
    </row>
    <row r="24" spans="2:8" ht="15" thickBot="1" x14ac:dyDescent="0.4">
      <c r="B24" s="42" t="s">
        <v>108</v>
      </c>
      <c r="C24" s="44">
        <v>0.5</v>
      </c>
      <c r="D24" s="44">
        <v>1.3333333333333333</v>
      </c>
      <c r="E24" s="44">
        <v>5</v>
      </c>
      <c r="F24" s="44">
        <v>0.33333333333333331</v>
      </c>
      <c r="G24" s="44">
        <v>797.5</v>
      </c>
      <c r="H24" s="42"/>
    </row>
    <row r="25" spans="2:8" ht="15" thickBot="1" x14ac:dyDescent="0.4">
      <c r="B25" s="42" t="s">
        <v>106</v>
      </c>
      <c r="C25" s="44">
        <v>3</v>
      </c>
      <c r="D25" s="44">
        <v>3</v>
      </c>
      <c r="E25" s="44">
        <v>2</v>
      </c>
      <c r="F25" s="44">
        <v>0</v>
      </c>
      <c r="G25" s="44">
        <v>67226</v>
      </c>
      <c r="H25" s="42"/>
    </row>
    <row r="26" spans="2:8" ht="15" thickBot="1" x14ac:dyDescent="0.4">
      <c r="B26" s="42" t="s">
        <v>110</v>
      </c>
      <c r="C26" s="44">
        <v>2.25</v>
      </c>
      <c r="D26" s="44">
        <v>1.5</v>
      </c>
      <c r="E26" s="44">
        <v>1</v>
      </c>
      <c r="F26" s="44">
        <v>24.75</v>
      </c>
      <c r="G26" s="44">
        <v>39332.5</v>
      </c>
      <c r="H26" s="42"/>
    </row>
    <row r="27" spans="2:8" ht="15" thickBot="1" x14ac:dyDescent="0.4">
      <c r="B27" s="42" t="s">
        <v>107</v>
      </c>
      <c r="C27" s="44">
        <v>1.5</v>
      </c>
      <c r="D27" s="44">
        <v>4</v>
      </c>
      <c r="E27" s="44">
        <v>8</v>
      </c>
      <c r="F27" s="44">
        <v>0</v>
      </c>
      <c r="G27" s="44">
        <v>309.5</v>
      </c>
      <c r="H27" s="42"/>
    </row>
    <row r="28" spans="2:8" ht="15" thickBot="1" x14ac:dyDescent="0.4">
      <c r="B28" s="42" t="s">
        <v>111</v>
      </c>
      <c r="C28" s="44">
        <v>2.3333333333333335</v>
      </c>
      <c r="D28" s="44">
        <v>3.6666666666666665</v>
      </c>
      <c r="E28" s="44">
        <v>0.33333333333333331</v>
      </c>
      <c r="F28" s="44">
        <v>21</v>
      </c>
      <c r="G28" s="44">
        <v>48776.333333333336</v>
      </c>
      <c r="H28" s="42"/>
    </row>
    <row r="29" spans="2:8" ht="15" thickBot="1" x14ac:dyDescent="0.4">
      <c r="B29" s="42" t="s">
        <v>109</v>
      </c>
      <c r="C29" s="44">
        <v>1.875</v>
      </c>
      <c r="D29" s="44">
        <v>2.75</v>
      </c>
      <c r="E29" s="44">
        <v>2.75</v>
      </c>
      <c r="F29" s="44">
        <v>0.125</v>
      </c>
      <c r="G29" s="44">
        <v>11049.625</v>
      </c>
      <c r="H29" s="42"/>
    </row>
    <row r="30" spans="2:8" ht="15" thickBot="1" x14ac:dyDescent="0.4">
      <c r="B30" s="42" t="s">
        <v>112</v>
      </c>
      <c r="C30" s="44">
        <v>0.25</v>
      </c>
      <c r="D30" s="44">
        <v>3</v>
      </c>
      <c r="E30" s="44">
        <v>0</v>
      </c>
      <c r="F30" s="44">
        <v>28.375</v>
      </c>
      <c r="G30" s="44">
        <v>28056</v>
      </c>
      <c r="H30" s="42"/>
    </row>
    <row r="31" spans="2:8" ht="15" thickBot="1" x14ac:dyDescent="0.4">
      <c r="B31" s="42" t="s">
        <v>125</v>
      </c>
      <c r="C31" s="44">
        <v>0.2857142857142857</v>
      </c>
      <c r="D31" s="44">
        <v>2.7142857142857144</v>
      </c>
      <c r="E31" s="44">
        <v>1.4285714285714286</v>
      </c>
      <c r="F31" s="44">
        <v>21.285714285714285</v>
      </c>
      <c r="G31" s="44">
        <v>50687.285714285717</v>
      </c>
      <c r="H31" s="42"/>
    </row>
    <row r="32" spans="2:8" ht="15" thickBot="1" x14ac:dyDescent="0.4">
      <c r="B32" s="42" t="s">
        <v>64</v>
      </c>
      <c r="C32" s="44">
        <v>5.2857142857142856</v>
      </c>
      <c r="D32" s="44">
        <v>2.1428571428571428</v>
      </c>
      <c r="E32" s="44">
        <v>2.2857142857142856</v>
      </c>
      <c r="F32" s="44">
        <v>0.7142857142857143</v>
      </c>
      <c r="G32" s="44">
        <v>29454.714285714286</v>
      </c>
      <c r="H32" s="42"/>
    </row>
    <row r="33" spans="2:8" ht="15" thickBot="1" x14ac:dyDescent="0.4">
      <c r="B33" s="42" t="s">
        <v>126</v>
      </c>
      <c r="C33" s="44">
        <v>3.5</v>
      </c>
      <c r="D33" s="44">
        <v>1.3333333333333333</v>
      </c>
      <c r="E33" s="44">
        <v>3.8333333333333335</v>
      </c>
      <c r="F33" s="44">
        <v>2.6666666666666665</v>
      </c>
      <c r="G33" s="44">
        <v>25337.5</v>
      </c>
      <c r="H33" s="42"/>
    </row>
    <row r="34" spans="2:8" ht="15" thickBot="1" x14ac:dyDescent="0.4">
      <c r="B34" s="42" t="s">
        <v>127</v>
      </c>
      <c r="C34" s="44">
        <v>1.3333333333333333</v>
      </c>
      <c r="D34" s="44">
        <v>3</v>
      </c>
      <c r="E34" s="44">
        <v>1.3333333333333333</v>
      </c>
      <c r="F34" s="44">
        <v>35.166666666666664</v>
      </c>
      <c r="G34" s="44">
        <v>69841.333333333328</v>
      </c>
      <c r="H34" s="42"/>
    </row>
    <row r="35" spans="2:8" ht="15" thickBot="1" x14ac:dyDescent="0.4">
      <c r="B35" s="42" t="s">
        <v>128</v>
      </c>
      <c r="C35" s="44">
        <v>1.8</v>
      </c>
      <c r="D35" s="44">
        <v>4</v>
      </c>
      <c r="E35" s="44">
        <v>0.4</v>
      </c>
      <c r="F35" s="44">
        <v>33.6</v>
      </c>
      <c r="G35" s="44">
        <v>41273.800000000003</v>
      </c>
      <c r="H35" s="42"/>
    </row>
    <row r="36" spans="2:8" ht="15" thickBot="1" x14ac:dyDescent="0.4">
      <c r="B36" s="42" t="s">
        <v>129</v>
      </c>
      <c r="C36" s="44">
        <v>1.2</v>
      </c>
      <c r="D36" s="44">
        <v>3.4</v>
      </c>
      <c r="E36" s="44">
        <v>2.4</v>
      </c>
      <c r="F36" s="44">
        <v>1.2</v>
      </c>
      <c r="G36" s="44">
        <v>43360.800000000003</v>
      </c>
      <c r="H36" s="42"/>
    </row>
    <row r="37" spans="2:8" ht="15" thickBot="1" x14ac:dyDescent="0.4">
      <c r="B37" s="42" t="s">
        <v>130</v>
      </c>
      <c r="C37" s="44">
        <v>2</v>
      </c>
      <c r="D37" s="44">
        <v>1.25</v>
      </c>
      <c r="E37" s="44">
        <v>1</v>
      </c>
      <c r="F37" s="44">
        <v>0.5</v>
      </c>
      <c r="G37" s="44">
        <v>36430.25</v>
      </c>
      <c r="H37" s="42"/>
    </row>
    <row r="38" spans="2:8" ht="15" thickBot="1" x14ac:dyDescent="0.4">
      <c r="B38" s="42" t="s">
        <v>173</v>
      </c>
      <c r="C38" s="50"/>
      <c r="D38" s="50"/>
      <c r="E38" s="50"/>
      <c r="F38" s="50"/>
      <c r="G38" s="50"/>
      <c r="H38" s="42"/>
    </row>
    <row r="39" spans="2:8" ht="15" thickBot="1" x14ac:dyDescent="0.4">
      <c r="B39" s="42" t="s">
        <v>174</v>
      </c>
      <c r="C39" s="44">
        <v>1.5</v>
      </c>
      <c r="D39" s="44">
        <v>3.3333333333333335</v>
      </c>
      <c r="E39" s="44">
        <v>0.16666666666666666</v>
      </c>
      <c r="F39" s="44">
        <v>39.666666666666664</v>
      </c>
      <c r="G39" s="44">
        <v>44781</v>
      </c>
      <c r="H39" s="42"/>
    </row>
    <row r="40" spans="2:8" ht="15" thickBot="1" x14ac:dyDescent="0.4">
      <c r="B40" s="42" t="s">
        <v>116</v>
      </c>
      <c r="C40" s="44">
        <v>4</v>
      </c>
      <c r="D40" s="44">
        <v>0.33333333333333331</v>
      </c>
      <c r="E40" s="44">
        <v>1.1666666666666667</v>
      </c>
      <c r="F40" s="44">
        <v>31.166666666666668</v>
      </c>
      <c r="G40" s="44">
        <v>63610.333333333336</v>
      </c>
      <c r="H40" s="42"/>
    </row>
    <row r="41" spans="2:8" ht="15" thickBot="1" x14ac:dyDescent="0.4">
      <c r="B41" s="42" t="s">
        <v>117</v>
      </c>
      <c r="C41" s="44">
        <v>0</v>
      </c>
      <c r="D41" s="44">
        <v>3.75</v>
      </c>
      <c r="E41" s="44">
        <v>0</v>
      </c>
      <c r="F41" s="44">
        <v>28.75</v>
      </c>
      <c r="G41" s="44">
        <v>46789.75</v>
      </c>
      <c r="H41" s="42"/>
    </row>
    <row r="42" spans="2:8" ht="15" thickBot="1" x14ac:dyDescent="0.4">
      <c r="B42" s="42" t="s">
        <v>175</v>
      </c>
      <c r="C42" s="44">
        <v>2</v>
      </c>
      <c r="D42" s="44">
        <v>3</v>
      </c>
      <c r="E42" s="44">
        <v>0.5</v>
      </c>
      <c r="F42" s="44">
        <v>0</v>
      </c>
      <c r="G42" s="44">
        <v>45935.75</v>
      </c>
      <c r="H42" s="42"/>
    </row>
    <row r="43" spans="2:8" ht="15" thickBot="1" x14ac:dyDescent="0.4">
      <c r="B43" s="42" t="s">
        <v>176</v>
      </c>
      <c r="C43" s="44">
        <v>0</v>
      </c>
      <c r="D43" s="44">
        <v>4.666666666666667</v>
      </c>
      <c r="E43" s="44">
        <v>1.5</v>
      </c>
      <c r="F43" s="44">
        <v>4</v>
      </c>
      <c r="G43" s="44">
        <v>4720.5</v>
      </c>
      <c r="H43" s="42"/>
    </row>
    <row r="44" spans="2:8" ht="15" thickBot="1" x14ac:dyDescent="0.4">
      <c r="B44" s="42" t="s">
        <v>177</v>
      </c>
      <c r="C44" s="44">
        <v>3</v>
      </c>
      <c r="D44" s="44">
        <v>1.6666666666666667</v>
      </c>
      <c r="E44" s="44">
        <v>1.3333333333333333</v>
      </c>
      <c r="F44" s="44">
        <v>0.66666666666666663</v>
      </c>
      <c r="G44" s="44">
        <v>34782.333333333336</v>
      </c>
      <c r="H44" s="42"/>
    </row>
    <row r="45" spans="2:8" ht="15" thickBot="1" x14ac:dyDescent="0.4">
      <c r="B45" s="42" t="s">
        <v>121</v>
      </c>
      <c r="C45" s="44">
        <v>0.75</v>
      </c>
      <c r="D45" s="44">
        <v>2.375</v>
      </c>
      <c r="E45" s="44">
        <v>0.375</v>
      </c>
      <c r="F45" s="44">
        <v>15.375</v>
      </c>
      <c r="G45" s="44">
        <v>41165.625</v>
      </c>
      <c r="H45" s="42"/>
    </row>
    <row r="46" spans="2:8" ht="15" thickBot="1" x14ac:dyDescent="0.4">
      <c r="B46" s="42" t="s">
        <v>119</v>
      </c>
      <c r="C46" s="44">
        <v>1</v>
      </c>
      <c r="D46" s="44">
        <v>5.666666666666667</v>
      </c>
      <c r="E46" s="44">
        <v>0.66666666666666663</v>
      </c>
      <c r="F46" s="44">
        <v>2.6666666666666665</v>
      </c>
      <c r="G46" s="44">
        <v>2459</v>
      </c>
      <c r="H46" s="42"/>
    </row>
    <row r="48" spans="2:8" x14ac:dyDescent="0.35">
      <c r="B48" s="31" t="s">
        <v>178</v>
      </c>
      <c r="C48" s="49">
        <f>MIN(C5:C46)</f>
        <v>0</v>
      </c>
      <c r="D48" s="49">
        <f t="shared" ref="D48:G48" si="0">MIN(D5:D46)</f>
        <v>0.33333333333333331</v>
      </c>
      <c r="E48" s="49">
        <f t="shared" si="0"/>
        <v>0</v>
      </c>
      <c r="F48" s="49">
        <f t="shared" si="0"/>
        <v>0</v>
      </c>
      <c r="G48" s="49">
        <f t="shared" si="0"/>
        <v>309.5</v>
      </c>
      <c r="H48" s="31"/>
    </row>
    <row r="49" spans="2:8" x14ac:dyDescent="0.35">
      <c r="B49" s="31" t="s">
        <v>179</v>
      </c>
      <c r="C49" s="49">
        <f>MAX(C5:C46)</f>
        <v>10</v>
      </c>
      <c r="D49" s="49">
        <f t="shared" ref="D49:G49" si="1">MAX(D5:D46)</f>
        <v>6.2</v>
      </c>
      <c r="E49" s="49">
        <f t="shared" si="1"/>
        <v>8</v>
      </c>
      <c r="F49" s="49">
        <f t="shared" si="1"/>
        <v>59.5</v>
      </c>
      <c r="G49" s="49">
        <f t="shared" si="1"/>
        <v>81195</v>
      </c>
      <c r="H49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Teams</vt:lpstr>
      <vt:lpstr>all games</vt:lpstr>
      <vt:lpstr>Players Empress</vt:lpstr>
      <vt:lpstr>Players Spike</vt:lpstr>
      <vt:lpstr>Players Coruscant</vt:lpstr>
      <vt:lpstr>Players Jhabacc</vt:lpstr>
      <vt:lpstr>Players Centran</vt:lpstr>
      <vt:lpstr>Player summery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Dombrovskis</dc:creator>
  <cp:lastModifiedBy>Johanna Dombrovskis</cp:lastModifiedBy>
  <dcterms:created xsi:type="dcterms:W3CDTF">2024-01-17T12:44:46Z</dcterms:created>
  <dcterms:modified xsi:type="dcterms:W3CDTF">2024-01-23T14:23:51Z</dcterms:modified>
</cp:coreProperties>
</file>